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AW DATA" sheetId="1" r:id="rId1"/>
    <sheet name="CORRECTED DATA" sheetId="2" r:id="rId2"/>
    <sheet name="DATA SUMMARY" sheetId="3" r:id="rId3"/>
    <sheet name="Sheet1" sheetId="4" r:id="rId4"/>
  </sheets>
  <definedNames>
    <definedName name="_xlnm._FilterDatabase" localSheetId="3" hidden="1">Sheet1!$A$1:$G$41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3"/>
  <c r="Q21" i="2"/>
  <c r="W9"/>
  <c r="W7"/>
  <c r="W6"/>
  <c r="E6" l="1"/>
  <c r="E7"/>
  <c r="E8"/>
  <c r="D12" l="1"/>
  <c r="D13"/>
  <c r="D14"/>
  <c r="A56" l="1"/>
  <c r="H56" s="1"/>
  <c r="B56"/>
  <c r="I56" s="1"/>
  <c r="C56"/>
  <c r="J56" s="1"/>
  <c r="D56"/>
  <c r="E56"/>
  <c r="F56"/>
  <c r="M56" s="1"/>
  <c r="G56"/>
  <c r="N56" s="1"/>
  <c r="A57"/>
  <c r="H57" s="1"/>
  <c r="B57"/>
  <c r="I57" s="1"/>
  <c r="C57"/>
  <c r="J57" s="1"/>
  <c r="D57"/>
  <c r="E57"/>
  <c r="F57"/>
  <c r="M57" s="1"/>
  <c r="G57"/>
  <c r="N57" s="1"/>
  <c r="A58"/>
  <c r="H58" s="1"/>
  <c r="B58"/>
  <c r="I58" s="1"/>
  <c r="C58"/>
  <c r="J58" s="1"/>
  <c r="D58"/>
  <c r="E58"/>
  <c r="F58"/>
  <c r="M58" s="1"/>
  <c r="G58"/>
  <c r="N58" s="1"/>
  <c r="A59"/>
  <c r="H59" s="1"/>
  <c r="B59"/>
  <c r="I59" s="1"/>
  <c r="C59"/>
  <c r="J59" s="1"/>
  <c r="D59"/>
  <c r="E59"/>
  <c r="F59"/>
  <c r="M59" s="1"/>
  <c r="G59"/>
  <c r="N59" s="1"/>
  <c r="A60"/>
  <c r="H60" s="1"/>
  <c r="B60"/>
  <c r="I60" s="1"/>
  <c r="C60"/>
  <c r="J60" s="1"/>
  <c r="D60"/>
  <c r="E60"/>
  <c r="F60"/>
  <c r="M60" s="1"/>
  <c r="G60"/>
  <c r="N60" s="1"/>
  <c r="A61"/>
  <c r="H61" s="1"/>
  <c r="B61"/>
  <c r="I61" s="1"/>
  <c r="C61"/>
  <c r="J61" s="1"/>
  <c r="D61"/>
  <c r="E61"/>
  <c r="F61"/>
  <c r="M61" s="1"/>
  <c r="G61"/>
  <c r="N61" s="1"/>
  <c r="A55" l="1"/>
  <c r="H55" s="1"/>
  <c r="B55"/>
  <c r="I55" s="1"/>
  <c r="C55"/>
  <c r="J55" s="1"/>
  <c r="D55"/>
  <c r="E55"/>
  <c r="F55"/>
  <c r="M55" s="1"/>
  <c r="G55"/>
  <c r="N55" s="1"/>
  <c r="A46" l="1"/>
  <c r="H46" s="1"/>
  <c r="B46"/>
  <c r="I46" s="1"/>
  <c r="C46"/>
  <c r="J46" s="1"/>
  <c r="D46"/>
  <c r="E46"/>
  <c r="F46"/>
  <c r="M46" s="1"/>
  <c r="G46"/>
  <c r="N46" s="1"/>
  <c r="A47"/>
  <c r="H47" s="1"/>
  <c r="B47"/>
  <c r="I47" s="1"/>
  <c r="C47"/>
  <c r="J47" s="1"/>
  <c r="D47"/>
  <c r="E47"/>
  <c r="F47"/>
  <c r="M47" s="1"/>
  <c r="G47"/>
  <c r="N47" s="1"/>
  <c r="A48"/>
  <c r="H48" s="1"/>
  <c r="B48"/>
  <c r="I48" s="1"/>
  <c r="C48"/>
  <c r="J48" s="1"/>
  <c r="D48"/>
  <c r="E48"/>
  <c r="F48"/>
  <c r="M48" s="1"/>
  <c r="G48"/>
  <c r="N48" s="1"/>
  <c r="A49"/>
  <c r="H49" s="1"/>
  <c r="B49"/>
  <c r="I49" s="1"/>
  <c r="C49"/>
  <c r="J49" s="1"/>
  <c r="D49"/>
  <c r="E49"/>
  <c r="F49"/>
  <c r="M49" s="1"/>
  <c r="G49"/>
  <c r="N49" s="1"/>
  <c r="A50"/>
  <c r="H50" s="1"/>
  <c r="B50"/>
  <c r="I50" s="1"/>
  <c r="C50"/>
  <c r="J50" s="1"/>
  <c r="D50"/>
  <c r="E50"/>
  <c r="F50"/>
  <c r="M50" s="1"/>
  <c r="G50"/>
  <c r="N50" s="1"/>
  <c r="A51"/>
  <c r="H51" s="1"/>
  <c r="B51"/>
  <c r="I51" s="1"/>
  <c r="C51"/>
  <c r="J51" s="1"/>
  <c r="D51"/>
  <c r="E51"/>
  <c r="F51"/>
  <c r="M51" s="1"/>
  <c r="G51"/>
  <c r="N51" s="1"/>
  <c r="A52"/>
  <c r="H52" s="1"/>
  <c r="B52"/>
  <c r="I52" s="1"/>
  <c r="C52"/>
  <c r="J52" s="1"/>
  <c r="D52"/>
  <c r="E52"/>
  <c r="F52"/>
  <c r="M52" s="1"/>
  <c r="G52"/>
  <c r="N52" s="1"/>
  <c r="A53"/>
  <c r="H53" s="1"/>
  <c r="B53"/>
  <c r="I53" s="1"/>
  <c r="C53"/>
  <c r="J53" s="1"/>
  <c r="D53"/>
  <c r="E53"/>
  <c r="F53"/>
  <c r="M53" s="1"/>
  <c r="G53"/>
  <c r="N53" s="1"/>
  <c r="A54"/>
  <c r="H54" s="1"/>
  <c r="B54"/>
  <c r="I54" s="1"/>
  <c r="C54"/>
  <c r="J54" s="1"/>
  <c r="D54"/>
  <c r="E54"/>
  <c r="F54"/>
  <c r="M54" s="1"/>
  <c r="G54"/>
  <c r="N54" s="1"/>
  <c r="D47" i="3" l="1"/>
  <c r="E47"/>
  <c r="F47"/>
  <c r="G47"/>
  <c r="E48"/>
  <c r="F48"/>
  <c r="G48"/>
  <c r="A39" i="2" l="1"/>
  <c r="H39" s="1"/>
  <c r="B39"/>
  <c r="I39" s="1"/>
  <c r="C39"/>
  <c r="J39" s="1"/>
  <c r="D39"/>
  <c r="E39"/>
  <c r="F39"/>
  <c r="M39" s="1"/>
  <c r="G39"/>
  <c r="N39" s="1"/>
  <c r="A40"/>
  <c r="H40" s="1"/>
  <c r="B40"/>
  <c r="I40" s="1"/>
  <c r="C40"/>
  <c r="J40" s="1"/>
  <c r="D40"/>
  <c r="E40"/>
  <c r="F40"/>
  <c r="M40" s="1"/>
  <c r="G40"/>
  <c r="N40" s="1"/>
  <c r="A41"/>
  <c r="H41" s="1"/>
  <c r="B41"/>
  <c r="I41" s="1"/>
  <c r="C41"/>
  <c r="J41" s="1"/>
  <c r="D41"/>
  <c r="E41"/>
  <c r="F41"/>
  <c r="M41" s="1"/>
  <c r="G41"/>
  <c r="N41" s="1"/>
  <c r="A42"/>
  <c r="H42" s="1"/>
  <c r="B42"/>
  <c r="I42" s="1"/>
  <c r="C42"/>
  <c r="J42" s="1"/>
  <c r="D42"/>
  <c r="E42"/>
  <c r="F42"/>
  <c r="M42" s="1"/>
  <c r="G42"/>
  <c r="N42" s="1"/>
  <c r="A43"/>
  <c r="H43" s="1"/>
  <c r="B43"/>
  <c r="I43" s="1"/>
  <c r="C43"/>
  <c r="J43" s="1"/>
  <c r="D43"/>
  <c r="E43"/>
  <c r="F43"/>
  <c r="M43" s="1"/>
  <c r="G43"/>
  <c r="N43" s="1"/>
  <c r="A44"/>
  <c r="H44" s="1"/>
  <c r="B44"/>
  <c r="I44" s="1"/>
  <c r="C44"/>
  <c r="J44" s="1"/>
  <c r="D44"/>
  <c r="E44"/>
  <c r="F44"/>
  <c r="M44" s="1"/>
  <c r="G44"/>
  <c r="N44" s="1"/>
  <c r="A45"/>
  <c r="H45" s="1"/>
  <c r="B45"/>
  <c r="I45" s="1"/>
  <c r="C45"/>
  <c r="J45" s="1"/>
  <c r="D45"/>
  <c r="E45"/>
  <c r="F45"/>
  <c r="M45" s="1"/>
  <c r="G45"/>
  <c r="N45" s="1"/>
  <c r="A37"/>
  <c r="H37" s="1"/>
  <c r="B37"/>
  <c r="I37" s="1"/>
  <c r="C37"/>
  <c r="J37" s="1"/>
  <c r="D37"/>
  <c r="E37"/>
  <c r="F37"/>
  <c r="M37" s="1"/>
  <c r="G37"/>
  <c r="N37" s="1"/>
  <c r="A38"/>
  <c r="H38" s="1"/>
  <c r="B38"/>
  <c r="I38" s="1"/>
  <c r="C38"/>
  <c r="J38" s="1"/>
  <c r="D38"/>
  <c r="E38"/>
  <c r="F38"/>
  <c r="M38" s="1"/>
  <c r="G38"/>
  <c r="N38" s="1"/>
  <c r="A33"/>
  <c r="H33" s="1"/>
  <c r="B33"/>
  <c r="I33" s="1"/>
  <c r="C33"/>
  <c r="J33" s="1"/>
  <c r="D33"/>
  <c r="E33"/>
  <c r="F33"/>
  <c r="M33" s="1"/>
  <c r="G33"/>
  <c r="N33" s="1"/>
  <c r="A34"/>
  <c r="H34" s="1"/>
  <c r="B34"/>
  <c r="I34" s="1"/>
  <c r="C34"/>
  <c r="J34" s="1"/>
  <c r="D34"/>
  <c r="E34"/>
  <c r="F34"/>
  <c r="M34" s="1"/>
  <c r="G34"/>
  <c r="N34" s="1"/>
  <c r="A35"/>
  <c r="H35" s="1"/>
  <c r="B35"/>
  <c r="I35" s="1"/>
  <c r="C35"/>
  <c r="J35" s="1"/>
  <c r="D35"/>
  <c r="E35"/>
  <c r="F35"/>
  <c r="M35" s="1"/>
  <c r="G35"/>
  <c r="N35" s="1"/>
  <c r="A36"/>
  <c r="H36" s="1"/>
  <c r="B36"/>
  <c r="I36" s="1"/>
  <c r="C36"/>
  <c r="J36" s="1"/>
  <c r="D36"/>
  <c r="E36"/>
  <c r="F36"/>
  <c r="M36" s="1"/>
  <c r="G36"/>
  <c r="N36" s="1"/>
  <c r="A15" l="1"/>
  <c r="H15" s="1"/>
  <c r="B15"/>
  <c r="I15" s="1"/>
  <c r="C15"/>
  <c r="J15" s="1"/>
  <c r="D15"/>
  <c r="E15"/>
  <c r="F15"/>
  <c r="M15" s="1"/>
  <c r="G15"/>
  <c r="N15" s="1"/>
  <c r="A16"/>
  <c r="H16" s="1"/>
  <c r="B16"/>
  <c r="I16" s="1"/>
  <c r="C16"/>
  <c r="J16" s="1"/>
  <c r="D16"/>
  <c r="E16"/>
  <c r="F16"/>
  <c r="M16" s="1"/>
  <c r="G16"/>
  <c r="N16" s="1"/>
  <c r="A17"/>
  <c r="H17" s="1"/>
  <c r="B17"/>
  <c r="I17" s="1"/>
  <c r="C17"/>
  <c r="J17" s="1"/>
  <c r="D17"/>
  <c r="E17"/>
  <c r="F17"/>
  <c r="M17" s="1"/>
  <c r="G17"/>
  <c r="N17" s="1"/>
  <c r="A18"/>
  <c r="H18" s="1"/>
  <c r="B18"/>
  <c r="I18" s="1"/>
  <c r="C18"/>
  <c r="J18" s="1"/>
  <c r="D18"/>
  <c r="E18"/>
  <c r="F18"/>
  <c r="M18" s="1"/>
  <c r="G18"/>
  <c r="N18" s="1"/>
  <c r="A19"/>
  <c r="H19" s="1"/>
  <c r="B19"/>
  <c r="I19" s="1"/>
  <c r="C19"/>
  <c r="J19" s="1"/>
  <c r="D19"/>
  <c r="E19"/>
  <c r="F19"/>
  <c r="M19" s="1"/>
  <c r="G19"/>
  <c r="N19" s="1"/>
  <c r="A20"/>
  <c r="H20" s="1"/>
  <c r="B20"/>
  <c r="I20" s="1"/>
  <c r="C20"/>
  <c r="J20" s="1"/>
  <c r="D20"/>
  <c r="E20"/>
  <c r="F20"/>
  <c r="M20" s="1"/>
  <c r="G20"/>
  <c r="N20" s="1"/>
  <c r="A21"/>
  <c r="H21" s="1"/>
  <c r="B21"/>
  <c r="I21" s="1"/>
  <c r="C21"/>
  <c r="J21" s="1"/>
  <c r="D21"/>
  <c r="E21"/>
  <c r="F21"/>
  <c r="M21" s="1"/>
  <c r="G21"/>
  <c r="N21" s="1"/>
  <c r="A22"/>
  <c r="H22" s="1"/>
  <c r="B22"/>
  <c r="I22" s="1"/>
  <c r="C22"/>
  <c r="J22" s="1"/>
  <c r="D22"/>
  <c r="E22"/>
  <c r="F22"/>
  <c r="M22" s="1"/>
  <c r="G22"/>
  <c r="N22" s="1"/>
  <c r="A23"/>
  <c r="H23" s="1"/>
  <c r="B23"/>
  <c r="I23" s="1"/>
  <c r="C23"/>
  <c r="J23" s="1"/>
  <c r="D23"/>
  <c r="E23"/>
  <c r="F23"/>
  <c r="M23" s="1"/>
  <c r="G23"/>
  <c r="N23" s="1"/>
  <c r="A24"/>
  <c r="H24" s="1"/>
  <c r="B24"/>
  <c r="I24" s="1"/>
  <c r="C24"/>
  <c r="J24" s="1"/>
  <c r="D24"/>
  <c r="E24"/>
  <c r="F24"/>
  <c r="M24" s="1"/>
  <c r="G24"/>
  <c r="N24" s="1"/>
  <c r="A25"/>
  <c r="H25" s="1"/>
  <c r="B25"/>
  <c r="I25" s="1"/>
  <c r="C25"/>
  <c r="J25" s="1"/>
  <c r="D25"/>
  <c r="E25"/>
  <c r="F25"/>
  <c r="M25" s="1"/>
  <c r="G25"/>
  <c r="N25" s="1"/>
  <c r="A26"/>
  <c r="H26" s="1"/>
  <c r="B26"/>
  <c r="I26" s="1"/>
  <c r="C26"/>
  <c r="J26" s="1"/>
  <c r="D26"/>
  <c r="E26"/>
  <c r="F26"/>
  <c r="M26" s="1"/>
  <c r="G26"/>
  <c r="N26" s="1"/>
  <c r="A27"/>
  <c r="H27" s="1"/>
  <c r="B27"/>
  <c r="I27" s="1"/>
  <c r="C27"/>
  <c r="J27" s="1"/>
  <c r="D27"/>
  <c r="E27"/>
  <c r="F27"/>
  <c r="M27" s="1"/>
  <c r="G27"/>
  <c r="N27" s="1"/>
  <c r="A28"/>
  <c r="H28" s="1"/>
  <c r="B28"/>
  <c r="I28" s="1"/>
  <c r="C28"/>
  <c r="J28" s="1"/>
  <c r="D28"/>
  <c r="E28"/>
  <c r="F28"/>
  <c r="M28" s="1"/>
  <c r="G28"/>
  <c r="N28" s="1"/>
  <c r="A29"/>
  <c r="H29" s="1"/>
  <c r="B29"/>
  <c r="I29" s="1"/>
  <c r="C29"/>
  <c r="J29" s="1"/>
  <c r="D29"/>
  <c r="E29"/>
  <c r="F29"/>
  <c r="M29" s="1"/>
  <c r="G29"/>
  <c r="N29" s="1"/>
  <c r="A30"/>
  <c r="H30" s="1"/>
  <c r="B30"/>
  <c r="I30" s="1"/>
  <c r="C30"/>
  <c r="J30" s="1"/>
  <c r="D30"/>
  <c r="E30"/>
  <c r="F30"/>
  <c r="M30" s="1"/>
  <c r="G30"/>
  <c r="N30" s="1"/>
  <c r="A31"/>
  <c r="H31" s="1"/>
  <c r="B31"/>
  <c r="I31" s="1"/>
  <c r="C31"/>
  <c r="J31" s="1"/>
  <c r="D31"/>
  <c r="E31"/>
  <c r="F31"/>
  <c r="M31" s="1"/>
  <c r="G31"/>
  <c r="N31" s="1"/>
  <c r="A32"/>
  <c r="H32" s="1"/>
  <c r="B32"/>
  <c r="I32" s="1"/>
  <c r="C32"/>
  <c r="J32" s="1"/>
  <c r="D32"/>
  <c r="E32"/>
  <c r="F32"/>
  <c r="M32" s="1"/>
  <c r="G32"/>
  <c r="N32" s="1"/>
  <c r="A6"/>
  <c r="H6" s="1"/>
  <c r="B6"/>
  <c r="I6" s="1"/>
  <c r="C6"/>
  <c r="J6" s="1"/>
  <c r="D6"/>
  <c r="F6"/>
  <c r="M6" s="1"/>
  <c r="G6"/>
  <c r="N6" s="1"/>
  <c r="A7"/>
  <c r="H7" s="1"/>
  <c r="B7"/>
  <c r="I7" s="1"/>
  <c r="C7"/>
  <c r="J7" s="1"/>
  <c r="D7"/>
  <c r="F7"/>
  <c r="M7" s="1"/>
  <c r="G7"/>
  <c r="N7" s="1"/>
  <c r="A8"/>
  <c r="H8" s="1"/>
  <c r="B8"/>
  <c r="I8" s="1"/>
  <c r="C8"/>
  <c r="J8" s="1"/>
  <c r="D8"/>
  <c r="F8"/>
  <c r="M8" s="1"/>
  <c r="G8"/>
  <c r="N8" s="1"/>
  <c r="A9"/>
  <c r="H9" s="1"/>
  <c r="B9"/>
  <c r="I9" s="1"/>
  <c r="C9"/>
  <c r="J9" s="1"/>
  <c r="D9"/>
  <c r="E9"/>
  <c r="F9"/>
  <c r="M9" s="1"/>
  <c r="G9"/>
  <c r="N9" s="1"/>
  <c r="A10"/>
  <c r="H10" s="1"/>
  <c r="B10"/>
  <c r="I10" s="1"/>
  <c r="C10"/>
  <c r="J10" s="1"/>
  <c r="D10"/>
  <c r="E10"/>
  <c r="F10"/>
  <c r="M10" s="1"/>
  <c r="G10"/>
  <c r="N10" s="1"/>
  <c r="A11"/>
  <c r="H11" s="1"/>
  <c r="B11"/>
  <c r="I11" s="1"/>
  <c r="C11"/>
  <c r="J11" s="1"/>
  <c r="D11"/>
  <c r="E11"/>
  <c r="F11"/>
  <c r="M11" s="1"/>
  <c r="G11"/>
  <c r="N11" s="1"/>
  <c r="A12"/>
  <c r="H12" s="1"/>
  <c r="B12"/>
  <c r="I12" s="1"/>
  <c r="C12"/>
  <c r="J12" s="1"/>
  <c r="E12"/>
  <c r="F12"/>
  <c r="M12" s="1"/>
  <c r="G12"/>
  <c r="N12" s="1"/>
  <c r="A13"/>
  <c r="H13" s="1"/>
  <c r="B13"/>
  <c r="I13" s="1"/>
  <c r="C13"/>
  <c r="J13" s="1"/>
  <c r="E13"/>
  <c r="F13"/>
  <c r="M13" s="1"/>
  <c r="G13"/>
  <c r="N13" s="1"/>
  <c r="A14"/>
  <c r="H14" s="1"/>
  <c r="B14"/>
  <c r="I14" s="1"/>
  <c r="C14"/>
  <c r="J14" s="1"/>
  <c r="E14"/>
  <c r="F14"/>
  <c r="M14" s="1"/>
  <c r="G14"/>
  <c r="N14" s="1"/>
  <c r="A5"/>
  <c r="H5" s="1"/>
  <c r="G5"/>
  <c r="N5" s="1"/>
  <c r="F5"/>
  <c r="M5" s="1"/>
  <c r="E5"/>
  <c r="D5"/>
  <c r="C5"/>
  <c r="J5" s="1"/>
  <c r="B5"/>
  <c r="I5" s="1"/>
  <c r="S21" l="1"/>
  <c r="S22"/>
  <c r="Q22"/>
  <c r="W15"/>
  <c r="W14"/>
  <c r="W17" s="1"/>
  <c r="X15"/>
  <c r="X6"/>
  <c r="X9" s="1"/>
  <c r="X7"/>
  <c r="K55" l="1"/>
  <c r="K61"/>
  <c r="K57"/>
  <c r="K56"/>
  <c r="K58"/>
  <c r="K60"/>
  <c r="K59"/>
  <c r="L55"/>
  <c r="L59"/>
  <c r="L60"/>
  <c r="L56"/>
  <c r="L58"/>
  <c r="L61"/>
  <c r="L57"/>
  <c r="K48"/>
  <c r="K51"/>
  <c r="K54"/>
  <c r="K46"/>
  <c r="K49"/>
  <c r="K52"/>
  <c r="K47"/>
  <c r="K50"/>
  <c r="K53"/>
  <c r="L48"/>
  <c r="L51"/>
  <c r="L54"/>
  <c r="L46"/>
  <c r="L49"/>
  <c r="L52"/>
  <c r="L47"/>
  <c r="L50"/>
  <c r="L53"/>
  <c r="L40"/>
  <c r="L41"/>
  <c r="L42"/>
  <c r="L43"/>
  <c r="L45"/>
  <c r="L39"/>
  <c r="L44"/>
  <c r="K39"/>
  <c r="K40"/>
  <c r="K41"/>
  <c r="K42"/>
  <c r="K43"/>
  <c r="K44"/>
  <c r="K45"/>
  <c r="L37"/>
  <c r="L38"/>
  <c r="K37"/>
  <c r="K38"/>
  <c r="L35"/>
  <c r="L34"/>
  <c r="L33"/>
  <c r="L36"/>
  <c r="K34"/>
  <c r="K33"/>
  <c r="K36"/>
  <c r="K35"/>
  <c r="K24"/>
  <c r="K22"/>
  <c r="K19"/>
  <c r="K18"/>
  <c r="K31"/>
  <c r="K16"/>
  <c r="L15"/>
  <c r="L18"/>
  <c r="L20"/>
  <c r="L22"/>
  <c r="L24"/>
  <c r="L25"/>
  <c r="L27"/>
  <c r="L28"/>
  <c r="L29"/>
  <c r="L30"/>
  <c r="L16"/>
  <c r="L17"/>
  <c r="L19"/>
  <c r="L21"/>
  <c r="K23"/>
  <c r="K25"/>
  <c r="K26"/>
  <c r="K27"/>
  <c r="K28"/>
  <c r="K29"/>
  <c r="K30"/>
  <c r="L31"/>
  <c r="K15"/>
  <c r="K20"/>
  <c r="L23"/>
  <c r="L32"/>
  <c r="K17"/>
  <c r="K21"/>
  <c r="L26"/>
  <c r="K32"/>
  <c r="L6"/>
  <c r="L8"/>
  <c r="L10"/>
  <c r="L12"/>
  <c r="L14"/>
  <c r="L7"/>
  <c r="L9"/>
  <c r="L11"/>
  <c r="L13"/>
  <c r="K6"/>
  <c r="K10"/>
  <c r="K14"/>
  <c r="K7"/>
  <c r="K11"/>
  <c r="K8"/>
  <c r="K12"/>
  <c r="K9"/>
  <c r="K13"/>
  <c r="L5"/>
  <c r="K5"/>
  <c r="X14"/>
  <c r="X17" s="1"/>
</calcChain>
</file>

<file path=xl/sharedStrings.xml><?xml version="1.0" encoding="utf-8"?>
<sst xmlns="http://schemas.openxmlformats.org/spreadsheetml/2006/main" count="765" uniqueCount="277">
  <si>
    <t>No</t>
  </si>
  <si>
    <t>Type</t>
  </si>
  <si>
    <t>Name</t>
  </si>
  <si>
    <t>Weight</t>
  </si>
  <si>
    <t>Time</t>
  </si>
  <si>
    <t>File</t>
  </si>
  <si>
    <t xml:space="preserve">Ref           </t>
  </si>
  <si>
    <t xml:space="preserve">Delta(13)     </t>
  </si>
  <si>
    <t>N(%)</t>
  </si>
  <si>
    <t>C(%)</t>
  </si>
  <si>
    <t>ID</t>
  </si>
  <si>
    <t>ID</t>
    <phoneticPr fontId="13" type="noConversion"/>
  </si>
  <si>
    <t>%N</t>
    <phoneticPr fontId="13" type="noConversion"/>
  </si>
  <si>
    <t>%C</t>
    <phoneticPr fontId="13" type="noConversion"/>
  </si>
  <si>
    <t>Date</t>
    <phoneticPr fontId="13" type="noConversion"/>
  </si>
  <si>
    <t>Instrument</t>
    <phoneticPr fontId="13" type="noConversion"/>
  </si>
  <si>
    <t>Sam</t>
  </si>
  <si>
    <t>Sample Number</t>
    <phoneticPr fontId="13" type="noConversion"/>
  </si>
  <si>
    <t>Mass (mg)</t>
    <phoneticPr fontId="13" type="noConversion"/>
  </si>
  <si>
    <t>d15N</t>
    <phoneticPr fontId="13" type="noConversion"/>
  </si>
  <si>
    <t>d13C</t>
    <phoneticPr fontId="13" type="noConversion"/>
  </si>
  <si>
    <t>Raw Data</t>
    <phoneticPr fontId="13" type="noConversion"/>
  </si>
  <si>
    <t>Corrected Data</t>
    <phoneticPr fontId="13" type="noConversion"/>
  </si>
  <si>
    <t>Standard Calculation</t>
    <phoneticPr fontId="13" type="noConversion"/>
  </si>
  <si>
    <t>** ENTER MANUALLY</t>
    <phoneticPr fontId="13" type="noConversion"/>
  </si>
  <si>
    <t>mean</t>
    <phoneticPr fontId="13" type="noConversion"/>
  </si>
  <si>
    <t>stdev</t>
    <phoneticPr fontId="13" type="noConversion"/>
  </si>
  <si>
    <t>known</t>
    <phoneticPr fontId="13" type="noConversion"/>
  </si>
  <si>
    <t>difference</t>
    <phoneticPr fontId="13" type="noConversion"/>
  </si>
  <si>
    <t>EuroVector EA- Nu Perspective IRMS</t>
    <phoneticPr fontId="13" type="noConversion"/>
  </si>
  <si>
    <t>Technician</t>
    <phoneticPr fontId="13" type="noConversion"/>
  </si>
  <si>
    <t>d13C</t>
    <phoneticPr fontId="13" type="noConversion"/>
  </si>
  <si>
    <t>%C</t>
    <phoneticPr fontId="13" type="noConversion"/>
  </si>
  <si>
    <t>Mean</t>
    <phoneticPr fontId="13" type="noConversion"/>
  </si>
  <si>
    <t>Stdev</t>
    <phoneticPr fontId="13" type="noConversion"/>
  </si>
  <si>
    <t>d15N</t>
    <phoneticPr fontId="13" type="noConversion"/>
  </si>
  <si>
    <t>%N</t>
    <phoneticPr fontId="13" type="noConversion"/>
  </si>
  <si>
    <t>Delta N2</t>
  </si>
  <si>
    <t>Delta CO2</t>
  </si>
  <si>
    <t xml:space="preserve">Sam           </t>
  </si>
  <si>
    <t xml:space="preserve"> iACET</t>
  </si>
  <si>
    <t>Table 1. Corrected stable isotope values for analytical run. Standard table below</t>
    <phoneticPr fontId="13" type="noConversion"/>
  </si>
  <si>
    <t xml:space="preserve">Sam Area(28)  </t>
  </si>
  <si>
    <t xml:space="preserve">Sam Area(29)  </t>
  </si>
  <si>
    <t xml:space="preserve">Sam Area(30)  </t>
  </si>
  <si>
    <t xml:space="preserve">Sam Ht(28)    </t>
  </si>
  <si>
    <t xml:space="preserve">Sam Ht(29)    </t>
  </si>
  <si>
    <t xml:space="preserve">Sam Ht(30)    </t>
  </si>
  <si>
    <t xml:space="preserve">Ref Ht(28)    </t>
  </si>
  <si>
    <t xml:space="preserve">Ref Ht(29)    </t>
  </si>
  <si>
    <t xml:space="preserve">Ref Ht(30)    </t>
  </si>
  <si>
    <t xml:space="preserve">Sam Ratio(29) </t>
  </si>
  <si>
    <t xml:space="preserve">Sam Ratio(30) </t>
  </si>
  <si>
    <t xml:space="preserve">Ref Ratio(29) </t>
  </si>
  <si>
    <t xml:space="preserve">Ref Ratio(30) </t>
  </si>
  <si>
    <t xml:space="preserve">Raw Delta(29) </t>
  </si>
  <si>
    <t xml:space="preserve">Raw Delta(30) </t>
  </si>
  <si>
    <t xml:space="preserve">Delta(15)     </t>
  </si>
  <si>
    <t xml:space="preserve">Delta(m2)     </t>
  </si>
  <si>
    <t xml:space="preserve">Sam Area(44)  </t>
  </si>
  <si>
    <t xml:space="preserve">Sam Area(45)  </t>
  </si>
  <si>
    <t xml:space="preserve">Sam Area(46)  </t>
  </si>
  <si>
    <t xml:space="preserve">Sam Ht(44)    </t>
  </si>
  <si>
    <t xml:space="preserve">Sam Ht(45)    </t>
  </si>
  <si>
    <t xml:space="preserve">Raw Delta(45) </t>
  </si>
  <si>
    <t xml:space="preserve">Raw Delta(46) </t>
  </si>
  <si>
    <t xml:space="preserve">Delta(18)     </t>
  </si>
  <si>
    <t xml:space="preserve">Corrected     </t>
  </si>
  <si>
    <t xml:space="preserve">False         </t>
  </si>
  <si>
    <t>Kit Sum Leung</t>
  </si>
  <si>
    <t>d15N</t>
  </si>
  <si>
    <t>d13C</t>
  </si>
  <si>
    <t>Slope</t>
  </si>
  <si>
    <t>y-intercept</t>
  </si>
  <si>
    <t>Sample No</t>
  </si>
  <si>
    <t>Mass (mg)</t>
  </si>
  <si>
    <t>Ref</t>
  </si>
  <si>
    <t>USGS-40</t>
  </si>
  <si>
    <t>USGS-41a</t>
  </si>
  <si>
    <t>Table 2. Summary data for iACET used in quality control check</t>
  </si>
  <si>
    <t>No Beam</t>
  </si>
  <si>
    <t xml:space="preserve"> </t>
  </si>
  <si>
    <t xml:space="preserve">Ht(nA)(28)    </t>
  </si>
  <si>
    <t xml:space="preserve">Ht(nA)(29)    </t>
  </si>
  <si>
    <t xml:space="preserve">Ht(nA)(30)    </t>
  </si>
  <si>
    <t xml:space="preserve">wrt Std       </t>
  </si>
  <si>
    <t xml:space="preserve">Ratio(45/44)  </t>
  </si>
  <si>
    <t xml:space="preserve">Ratio(46/44)  </t>
  </si>
  <si>
    <t xml:space="preserve">wrt PDB       </t>
  </si>
  <si>
    <t>wrt Std</t>
  </si>
  <si>
    <t xml:space="preserve"> Blank</t>
  </si>
  <si>
    <t xml:space="preserve"> USGS-41a E10</t>
  </si>
  <si>
    <t xml:space="preserve"> 14 September 2019 23:56</t>
  </si>
  <si>
    <t xml:space="preserve"> C:\Nu Stable\Results\20190914 Shannon BT\Data_3112 USGS-41a E10.RUN</t>
  </si>
  <si>
    <t xml:space="preserve"> USGS-41a E11</t>
  </si>
  <si>
    <t xml:space="preserve"> 15 September 2019 00:04</t>
  </si>
  <si>
    <t xml:space="preserve"> C:\Nu Stable\Results\20190914 Shannon BT\Data_3113 USGS-41a E11.RUN</t>
  </si>
  <si>
    <t xml:space="preserve"> 15 September 2019 00:12</t>
  </si>
  <si>
    <t xml:space="preserve"> C:\Nu Stable\Results\20190914 Shannon BT\Data_3114 Blank.RUN</t>
  </si>
  <si>
    <t xml:space="preserve"> 15 September 2019 00:19</t>
  </si>
  <si>
    <t xml:space="preserve"> C:\Nu Stable\Results\20190914 Shannon BT\Data_3115 Super en N2 6_1.RUN</t>
  </si>
  <si>
    <t xml:space="preserve"> 15 September 2019 00:27</t>
  </si>
  <si>
    <t xml:space="preserve"> C:\Nu Stable\Results\20190914 Shannon BT\Data_3116 Super en N2 6_2.RUN</t>
  </si>
  <si>
    <t xml:space="preserve"> 15 September 2019 00:35</t>
  </si>
  <si>
    <t xml:space="preserve"> C:\Nu Stable\Results\20190914 Shannon BT\Data_3117 Super en N2 6_3.RUN</t>
  </si>
  <si>
    <t xml:space="preserve"> USGS-40 E6</t>
  </si>
  <si>
    <t xml:space="preserve"> 15 September 2019 00:43</t>
  </si>
  <si>
    <t xml:space="preserve"> C:\Nu Stable\Results\20190914 Shannon BT\Data_3118 Blank.RUN</t>
  </si>
  <si>
    <t xml:space="preserve"> USGS-41a E12</t>
  </si>
  <si>
    <t xml:space="preserve"> 15 September 2019 00:51</t>
  </si>
  <si>
    <t xml:space="preserve"> C:\Nu Stable\Results\20190914 Shannon BT\Data_3119 USGS-40 E6.RUN</t>
  </si>
  <si>
    <t xml:space="preserve"> 15 September 2019 00:59</t>
  </si>
  <si>
    <t xml:space="preserve"> C:\Nu Stable\Results\20190914 Shannon BT\Data_3120 USGS-41a E12.RUN</t>
  </si>
  <si>
    <t xml:space="preserve"> Supe En 15N2 6_2</t>
  </si>
  <si>
    <t xml:space="preserve"> Supe En 15N2 6_1</t>
  </si>
  <si>
    <t xml:space="preserve"> Supe En 15N2 6_3</t>
  </si>
  <si>
    <t>P.S.: Data highlighted in purple colour means signal height under range</t>
  </si>
  <si>
    <t xml:space="preserve"> 23 September 2019 17:27</t>
  </si>
  <si>
    <t xml:space="preserve"> C:\Nu Stable\Results\20190923 Lily_KL 13 N1C5\Data_3581 iACET E6.RUN</t>
  </si>
  <si>
    <t xml:space="preserve"> iACET E6</t>
  </si>
  <si>
    <t xml:space="preserve"> 23 September 2019 17:35</t>
  </si>
  <si>
    <t xml:space="preserve"> C:\Nu Stable\Results\20190923 Lily_KL 13 N1C5\Data_3582 iACET E7.RUN</t>
  </si>
  <si>
    <t xml:space="preserve"> 23 September 2019 17:42</t>
  </si>
  <si>
    <t xml:space="preserve"> C:\Nu Stable\Results\20190923 Lily_KL 13 N1C5\Data_3583 iACET E7.RUN</t>
  </si>
  <si>
    <t xml:space="preserve"> USGS-40 C5</t>
  </si>
  <si>
    <t xml:space="preserve"> 23 September 2019 17:56</t>
  </si>
  <si>
    <t xml:space="preserve"> C:\Nu Stable\Results\20190923 Lily_KL 13 N1C5\Data_3584 USGS-40 C5.RUN</t>
  </si>
  <si>
    <t xml:space="preserve"> USGS-40 C6</t>
  </si>
  <si>
    <t xml:space="preserve"> 23 September 2019 18:04</t>
  </si>
  <si>
    <t xml:space="preserve"> C:\Nu Stable\Results\20190923 Lily_KL 13 N1C5\Data_3585 USGS-40 C6.RUN</t>
  </si>
  <si>
    <t xml:space="preserve"> USGS-40 C7</t>
  </si>
  <si>
    <t xml:space="preserve"> 23 September 2019 18:12</t>
  </si>
  <si>
    <t xml:space="preserve"> C:\Nu Stable\Results\20190923 Lily_KL 13 N1C5\Data_3586 USGS-40 C7.RUN</t>
  </si>
  <si>
    <t xml:space="preserve"> USGS-41a F10</t>
  </si>
  <si>
    <t xml:space="preserve"> 23 September 2019 18:20</t>
  </si>
  <si>
    <t xml:space="preserve"> C:\Nu Stable\Results\20190923 Lily_KL 13 N1C5\Data_3587 USGS-41a F10.RUN</t>
  </si>
  <si>
    <t xml:space="preserve"> USGS-41a F11</t>
  </si>
  <si>
    <t xml:space="preserve"> 23 September 2019 18:28</t>
  </si>
  <si>
    <t xml:space="preserve"> C:\Nu Stable\Results\20190923 Lily_KL 13 N1C5\Data_3588 USGS-41a F11.RUN</t>
  </si>
  <si>
    <t xml:space="preserve"> USGS-41a F12</t>
  </si>
  <si>
    <t xml:space="preserve"> 23 September 2019 18:36</t>
  </si>
  <si>
    <t xml:space="preserve"> C:\Nu Stable\Results\20190923 Lily_KL 13 N1C5\Data_3589 USGS-41a F12.RUN</t>
  </si>
  <si>
    <t xml:space="preserve"> A6</t>
  </si>
  <si>
    <t xml:space="preserve"> 23 September 2019 18:44</t>
  </si>
  <si>
    <t xml:space="preserve"> C:\Nu Stable\Results\20190923 Lily_KL 13 N1C5\Data_3590 A6.RUN</t>
  </si>
  <si>
    <t xml:space="preserve"> A7</t>
  </si>
  <si>
    <t xml:space="preserve"> 23 September 2019 18:53</t>
  </si>
  <si>
    <t xml:space="preserve"> C:\Nu Stable\Results\20190923 Lily_KL 13 N1C5\Data_3591 A7.RUN</t>
  </si>
  <si>
    <t xml:space="preserve"> B4</t>
  </si>
  <si>
    <t xml:space="preserve"> 23 September 2019 19:01</t>
  </si>
  <si>
    <t xml:space="preserve"> C:\Nu Stable\Results\20190923 Lily_KL 13 N1C5\Data_3592 B4.RUN</t>
  </si>
  <si>
    <t xml:space="preserve"> B5</t>
  </si>
  <si>
    <t xml:space="preserve"> 23 September 2019 19:09</t>
  </si>
  <si>
    <t xml:space="preserve"> C:\Nu Stable\Results\20190923 Lily_KL 13 N1C5\Data_3593 B5.RUN</t>
  </si>
  <si>
    <t xml:space="preserve"> B20</t>
  </si>
  <si>
    <t xml:space="preserve"> 23 September 2019 19:16</t>
  </si>
  <si>
    <t xml:space="preserve"> C:\Nu Stable\Results\20190923 Lily_KL 13 N1C5\Data_3594 B20.RUN</t>
  </si>
  <si>
    <t xml:space="preserve"> 23 September 2019 19:24</t>
  </si>
  <si>
    <t xml:space="preserve"> C:\Nu Stable\Results\20190923 Lily_KL 13 N1C5\Data_3595 Blank.RUN</t>
  </si>
  <si>
    <t xml:space="preserve"> iACET C1</t>
  </si>
  <si>
    <t xml:space="preserve"> 23 September 2019 19:32</t>
  </si>
  <si>
    <t xml:space="preserve"> C:\Nu Stable\Results\20190923 Lily_KL 13 N1C5\Data_3596 iACET C1.RUN</t>
  </si>
  <si>
    <t xml:space="preserve"> C1</t>
  </si>
  <si>
    <t xml:space="preserve"> 23 September 2019 19:40</t>
  </si>
  <si>
    <t xml:space="preserve"> C:\Nu Stable\Results\20190923 Lily_KL 13 N1C5\Data_3597 C1.RUN</t>
  </si>
  <si>
    <t xml:space="preserve"> C13</t>
  </si>
  <si>
    <t xml:space="preserve"> 23 September 2019 19:48</t>
  </si>
  <si>
    <t xml:space="preserve"> C:\Nu Stable\Results\20190923 Lily_KL 13 N1C5\Data_3598 C13.RUN</t>
  </si>
  <si>
    <t xml:space="preserve"> C14</t>
  </si>
  <si>
    <t xml:space="preserve"> 23 September 2019 19:56</t>
  </si>
  <si>
    <t xml:space="preserve"> C:\Nu Stable\Results\20190923 Lily_KL 13 N1C5\Data_3599 C14.RUN</t>
  </si>
  <si>
    <t xml:space="preserve"> D19</t>
  </si>
  <si>
    <t xml:space="preserve"> 23 September 2019 20:04</t>
  </si>
  <si>
    <t xml:space="preserve"> C:\Nu Stable\Results\20190923 Lily_KL 13 N1C5\Data_3600 D19.RUN</t>
  </si>
  <si>
    <t xml:space="preserve"> D20</t>
  </si>
  <si>
    <t xml:space="preserve"> 23 September 2019 20:12</t>
  </si>
  <si>
    <t xml:space="preserve"> C:\Nu Stable\Results\20190923 Lily_KL 13 N1C5\Data_3601 D20.RUN</t>
  </si>
  <si>
    <t xml:space="preserve"> 23 September 2019 20:20</t>
  </si>
  <si>
    <t xml:space="preserve"> C:\Nu Stable\Results\20190923 Lily_KL 13 N1C5\Data_3602 Blank.RUN</t>
  </si>
  <si>
    <t xml:space="preserve"> iACET C2</t>
  </si>
  <si>
    <t xml:space="preserve"> 23 September 2019 20:28</t>
  </si>
  <si>
    <t xml:space="preserve"> C:\Nu Stable\Results\20190923 Lily_KL 13 N1C5\Data_3603 iACET C2.RUN</t>
  </si>
  <si>
    <t xml:space="preserve"> E5</t>
  </si>
  <si>
    <t xml:space="preserve"> 23 September 2019 20:36</t>
  </si>
  <si>
    <t xml:space="preserve"> C:\Nu Stable\Results\20190923 Lily_KL 13 N1C5\Data_3604 E5.RUN</t>
  </si>
  <si>
    <t xml:space="preserve"> E6</t>
  </si>
  <si>
    <t xml:space="preserve"> 23 September 2019 20:43</t>
  </si>
  <si>
    <t xml:space="preserve"> C:\Nu Stable\Results\20190923 Lily_KL 13 N1C5\Data_3605 E6.RUN</t>
  </si>
  <si>
    <t xml:space="preserve"> F4</t>
  </si>
  <si>
    <t xml:space="preserve"> 23 September 2019 20:51</t>
  </si>
  <si>
    <t xml:space="preserve"> C:\Nu Stable\Results\20190923 Lily_KL 13 N1C5\Data_3606 F4.RUN</t>
  </si>
  <si>
    <t xml:space="preserve"> F5</t>
  </si>
  <si>
    <t xml:space="preserve"> 23 September 2019 20:59</t>
  </si>
  <si>
    <t xml:space="preserve"> C:\Nu Stable\Results\20190923 Lily_KL 13 N1C5\Data_3607 F5.RUN</t>
  </si>
  <si>
    <t xml:space="preserve"> G1</t>
  </si>
  <si>
    <t xml:space="preserve"> 23 September 2019 21:07</t>
  </si>
  <si>
    <t xml:space="preserve"> C:\Nu Stable\Results\20190923 Lily_KL 13 N1C5\Data_3608 G1.RUN</t>
  </si>
  <si>
    <t xml:space="preserve"> G2</t>
  </si>
  <si>
    <t xml:space="preserve"> 23 September 2019 21:15</t>
  </si>
  <si>
    <t xml:space="preserve"> C:\Nu Stable\Results\20190923 Lily_KL 13 N1C5\Data_3609 G2.RUN</t>
  </si>
  <si>
    <t xml:space="preserve"> 23 September 2019 21:23</t>
  </si>
  <si>
    <t xml:space="preserve"> C:\Nu Stable\Results\20190923 Lily_KL 13 N1C5\Data_3610 Blank.RUN</t>
  </si>
  <si>
    <t xml:space="preserve"> iACET C3</t>
  </si>
  <si>
    <t xml:space="preserve"> 23 September 2019 21:31</t>
  </si>
  <si>
    <t xml:space="preserve"> C:\Nu Stable\Results\20190923 Lily_KL 13 N1C5\Data_3611 iACET C3.RUN</t>
  </si>
  <si>
    <t xml:space="preserve"> iACET C4</t>
  </si>
  <si>
    <t xml:space="preserve"> 23 September 2019 22:14</t>
  </si>
  <si>
    <t xml:space="preserve"> C:\Nu Stable\Results\20190923 Lily_KL 13 N1C5\Data_3616 iACET C4.RUN</t>
  </si>
  <si>
    <t xml:space="preserve"> iACET C5</t>
  </si>
  <si>
    <t xml:space="preserve"> 23 September 2019 22:45</t>
  </si>
  <si>
    <t xml:space="preserve"> C:\Nu Stable\Results\20190923 Lily_KL 13 N1C5\Data_3620 iACET C5.RUN</t>
  </si>
  <si>
    <t xml:space="preserve"> 23 September 2019 22:53</t>
  </si>
  <si>
    <t xml:space="preserve"> C:\Nu Stable\Results\20190923 Lily_KL 13 N1C5\Data_3621 Blank.RUN</t>
  </si>
  <si>
    <t xml:space="preserve"> iACET C6</t>
  </si>
  <si>
    <t xml:space="preserve"> 23 September 2019 23:49</t>
  </si>
  <si>
    <t xml:space="preserve"> C:\Nu Stable\Results\20190923 Lily_KL 13 N1C5\Data_3628 iACET C6.RUN</t>
  </si>
  <si>
    <t xml:space="preserve"> iACET C7</t>
  </si>
  <si>
    <t xml:space="preserve"> 24 September 2019 00:44</t>
  </si>
  <si>
    <t xml:space="preserve"> C:\Nu Stable\Results\20190923 Lily_KL 13 N1C5\Data_3635 iACET C7.RUN</t>
  </si>
  <si>
    <t xml:space="preserve"> 24 September 2019 00:52</t>
  </si>
  <si>
    <t xml:space="preserve"> C:\Nu Stable\Results\20190923 Lily_KL 13 N1C5\Data_3636 Blank.RUN</t>
  </si>
  <si>
    <t xml:space="preserve"> iACET C8</t>
  </si>
  <si>
    <t xml:space="preserve"> 24 September 2019 01:47</t>
  </si>
  <si>
    <t xml:space="preserve"> C:\Nu Stable\Results\20190923 Lily_KL 13 N1C5\Data_3643 iACET C8.RUN</t>
  </si>
  <si>
    <t xml:space="preserve"> iACET C9</t>
  </si>
  <si>
    <t xml:space="preserve"> 24 September 2019 02:43</t>
  </si>
  <si>
    <t xml:space="preserve"> C:\Nu Stable\Results\20190923 Lily_KL 13 N1C5\Data_3650 iACET C9.RUN</t>
  </si>
  <si>
    <t xml:space="preserve"> 24 September 2019 02:51</t>
  </si>
  <si>
    <t xml:space="preserve"> C:\Nu Stable\Results\20190923 Lily_KL 13 N1C5\Data_3651 Blank.RUN</t>
  </si>
  <si>
    <t xml:space="preserve"> iACET C10</t>
  </si>
  <si>
    <t xml:space="preserve"> 24 September 2019 03:46</t>
  </si>
  <si>
    <t xml:space="preserve"> C:\Nu Stable\Results\20190923 Lily_KL 13 N1C5\Data_3658 iACET C10.RUN</t>
  </si>
  <si>
    <t xml:space="preserve"> iACET C11</t>
  </si>
  <si>
    <t xml:space="preserve"> 24 September 2019 04:42</t>
  </si>
  <si>
    <t xml:space="preserve"> C:\Nu Stable\Results\20190923 Lily_KL 13 N1C5\Data_3665 iACET C11.RUN</t>
  </si>
  <si>
    <t xml:space="preserve"> 24 September 2019 04:49</t>
  </si>
  <si>
    <t xml:space="preserve"> C:\Nu Stable\Results\20190923 Lily_KL 13 N1C5\Data_3666 Blank.RUN</t>
  </si>
  <si>
    <t xml:space="preserve"> iACET C12</t>
  </si>
  <si>
    <t xml:space="preserve"> 24 September 2019 05:45</t>
  </si>
  <si>
    <t xml:space="preserve"> C:\Nu Stable\Results\20190923 Lily_KL 13 N1C5\Data_3673 iACET C12.RUN</t>
  </si>
  <si>
    <t xml:space="preserve"> iACET D1</t>
  </si>
  <si>
    <t xml:space="preserve"> 24 September 2019 06:40</t>
  </si>
  <si>
    <t xml:space="preserve"> C:\Nu Stable\Results\20190923 Lily_KL 13 N1C5\Data_3680 iACET D1.RUN</t>
  </si>
  <si>
    <t xml:space="preserve"> 24 September 2019 06:48</t>
  </si>
  <si>
    <t xml:space="preserve"> C:\Nu Stable\Results\20190923 Lily_KL 13 N1C5\Data_3681 Blank.RUN</t>
  </si>
  <si>
    <t xml:space="preserve"> iACET D2</t>
  </si>
  <si>
    <t xml:space="preserve"> 24 September 2019 07:44</t>
  </si>
  <si>
    <t xml:space="preserve"> C:\Nu Stable\Results\20190923 Lily_KL 13 N1C5\Data_3688 iACET D2.RUN</t>
  </si>
  <si>
    <t xml:space="preserve"> iACET D3</t>
  </si>
  <si>
    <t xml:space="preserve"> 24 September 2019 08:39</t>
  </si>
  <si>
    <t xml:space="preserve"> C:\Nu Stable\Results\20190923 Lily_KL 13 N1C5\Data_3695 iACET D3.RUN</t>
  </si>
  <si>
    <t xml:space="preserve"> 24 September 2019 08:47</t>
  </si>
  <si>
    <t xml:space="preserve"> C:\Nu Stable\Results\20190923 Lily_KL 13 N1C5\Data_3696 Blank.RUN</t>
  </si>
  <si>
    <t xml:space="preserve"> iACET D4</t>
  </si>
  <si>
    <t xml:space="preserve"> 24 September 2019 09:42</t>
  </si>
  <si>
    <t xml:space="preserve"> C:\Nu Stable\Results\20190923 Lily_KL 13 N1C5\Data_3703 iACET D4.RUN</t>
  </si>
  <si>
    <t xml:space="preserve"> USGS-40 C8</t>
  </si>
  <si>
    <t xml:space="preserve"> 24 September 2019 10:38</t>
  </si>
  <si>
    <t xml:space="preserve"> C:\Nu Stable\Results\20190923 Lily_KL 13 N1C5\Data_3710 USGS-40 C8.RUN</t>
  </si>
  <si>
    <t xml:space="preserve"> USGS-40 C9</t>
  </si>
  <si>
    <t xml:space="preserve"> 24 September 2019 10:46</t>
  </si>
  <si>
    <t xml:space="preserve"> C:\Nu Stable\Results\20190923 Lily_KL 13 N1C5\Data_3711 USGS-40 C9.RUN</t>
  </si>
  <si>
    <t xml:space="preserve"> USGS-40 C10</t>
  </si>
  <si>
    <t xml:space="preserve"> 24 September 2019 10:53</t>
  </si>
  <si>
    <t xml:space="preserve"> C:\Nu Stable\Results\20190923 Lily_KL 13 N1C5\Data_3712 USGS-40 C10.RUN</t>
  </si>
  <si>
    <t xml:space="preserve"> USGS-41a G1</t>
  </si>
  <si>
    <t xml:space="preserve"> 24 September 2019 11:01</t>
  </si>
  <si>
    <t xml:space="preserve"> C:\Nu Stable\Results\20190923 Lily_KL 13 N1C5\Data_3713 USGS-41a G1.RUN</t>
  </si>
  <si>
    <t xml:space="preserve"> USGS-41a G2</t>
  </si>
  <si>
    <t xml:space="preserve"> 24 September 2019 11:09</t>
  </si>
  <si>
    <t xml:space="preserve"> C:\Nu Stable\Results\20190923 Lily_KL 13 N1C5\Data_3714 USGS-41a G2.RUN</t>
  </si>
  <si>
    <t xml:space="preserve"> USGS-41a G3</t>
  </si>
  <si>
    <t xml:space="preserve"> 24 September 2019 11:17</t>
  </si>
  <si>
    <t xml:space="preserve"> C:\Nu Stable\Results\20190923 Lily_KL 13 N1C5\Data_3715 USGS-41a G3.RUN</t>
  </si>
  <si>
    <t xml:space="preserve"> 24 September 2019 11:25</t>
  </si>
  <si>
    <t xml:space="preserve"> C:\Nu Stable\Results\20190923 Lily_KL 13 N1C5\Data_3716 Blank.RUN</t>
  </si>
  <si>
    <t>2019 Sep 23rd</t>
  </si>
</sst>
</file>

<file path=xl/styles.xml><?xml version="1.0" encoding="utf-8"?>
<styleSheet xmlns="http://schemas.openxmlformats.org/spreadsheetml/2006/main">
  <numFmts count="6">
    <numFmt numFmtId="164" formatCode="0.00_ "/>
    <numFmt numFmtId="165" formatCode="0.0_ "/>
    <numFmt numFmtId="166" formatCode="0.000_ "/>
    <numFmt numFmtId="167" formatCode="0.0"/>
    <numFmt numFmtId="168" formatCode="0.000"/>
    <numFmt numFmtId="169" formatCode="0.0000"/>
  </numFmts>
  <fonts count="39"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6"/>
      <scheme val="minor"/>
    </font>
    <font>
      <sz val="11"/>
      <color theme="1"/>
      <name val="Malgun Gothic"/>
      <family val="2"/>
      <charset val="129"/>
    </font>
    <font>
      <b/>
      <sz val="11"/>
      <color theme="1"/>
      <name val="Malgun Gothic"/>
      <family val="2"/>
      <charset val="129"/>
    </font>
    <font>
      <b/>
      <sz val="12"/>
      <color theme="1"/>
      <name val="Malgun Gothic"/>
      <family val="2"/>
      <charset val="129"/>
    </font>
    <font>
      <sz val="12"/>
      <color rgb="FF0044CC"/>
      <name val="Malgun Gothic"/>
      <family val="2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u/>
      <sz val="12"/>
      <color theme="1"/>
      <name val="Malgun Gothic"/>
      <family val="2"/>
      <charset val="129"/>
    </font>
    <font>
      <sz val="11"/>
      <color theme="1"/>
      <name val="Malgun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algun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97">
    <xf numFmtId="0" fontId="0" fillId="0" borderId="0">
      <alignment vertical="center"/>
    </xf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22" applyNumberFormat="0" applyAlignment="0" applyProtection="0"/>
    <xf numFmtId="0" fontId="30" fillId="8" borderId="23" applyNumberFormat="0" applyAlignment="0" applyProtection="0"/>
    <xf numFmtId="0" fontId="31" fillId="8" borderId="22" applyNumberFormat="0" applyAlignment="0" applyProtection="0"/>
    <xf numFmtId="0" fontId="32" fillId="0" borderId="24" applyNumberFormat="0" applyFill="0" applyAlignment="0" applyProtection="0"/>
    <xf numFmtId="0" fontId="33" fillId="9" borderId="2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37" fillId="34" borderId="0" applyNumberFormat="0" applyBorder="0" applyAlignment="0" applyProtection="0"/>
    <xf numFmtId="0" fontId="12" fillId="0" borderId="0"/>
    <xf numFmtId="0" fontId="12" fillId="10" borderId="26" applyNumberFormat="0" applyFont="0" applyAlignment="0" applyProtection="0"/>
    <xf numFmtId="0" fontId="11" fillId="0" borderId="0"/>
    <xf numFmtId="0" fontId="11" fillId="10" borderId="26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26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26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2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26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26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2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26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26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26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2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19" fillId="3" borderId="3" xfId="0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8" fillId="0" borderId="0" xfId="0" applyFont="1" applyAlignment="1">
      <alignment horizontal="center" vertical="center"/>
    </xf>
    <xf numFmtId="167" fontId="14" fillId="2" borderId="3" xfId="0" applyNumberFormat="1" applyFont="1" applyFill="1" applyBorder="1" applyAlignment="1">
      <alignment horizontal="center" vertical="center"/>
    </xf>
    <xf numFmtId="167" fontId="14" fillId="35" borderId="3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Border="1" applyAlignment="1">
      <alignment horizontal="center" vertical="center"/>
    </xf>
    <xf numFmtId="167" fontId="14" fillId="35" borderId="0" xfId="0" applyNumberFormat="1" applyFont="1" applyFill="1" applyBorder="1" applyAlignment="1">
      <alignment horizontal="center" vertical="center"/>
    </xf>
    <xf numFmtId="167" fontId="14" fillId="35" borderId="16" xfId="0" applyNumberFormat="1" applyFont="1" applyFill="1" applyBorder="1" applyAlignment="1">
      <alignment horizontal="center" vertical="center"/>
    </xf>
    <xf numFmtId="167" fontId="14" fillId="2" borderId="29" xfId="0" applyNumberFormat="1" applyFont="1" applyFill="1" applyBorder="1" applyAlignment="1">
      <alignment horizontal="center" vertical="center"/>
    </xf>
    <xf numFmtId="2" fontId="14" fillId="2" borderId="30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68" fontId="21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7" fontId="14" fillId="2" borderId="5" xfId="0" applyNumberFormat="1" applyFont="1" applyFill="1" applyBorder="1" applyAlignment="1">
      <alignment horizontal="center" vertical="center"/>
    </xf>
    <xf numFmtId="2" fontId="14" fillId="2" borderId="18" xfId="0" applyNumberFormat="1" applyFont="1" applyFill="1" applyBorder="1" applyAlignment="1">
      <alignment horizontal="center" vertical="center"/>
    </xf>
    <xf numFmtId="167" fontId="14" fillId="35" borderId="5" xfId="0" applyNumberFormat="1" applyFont="1" applyFill="1" applyBorder="1" applyAlignment="1">
      <alignment horizontal="center" vertical="center"/>
    </xf>
    <xf numFmtId="167" fontId="14" fillId="35" borderId="6" xfId="0" applyNumberFormat="1" applyFont="1" applyFill="1" applyBorder="1" applyAlignment="1">
      <alignment horizontal="center" vertical="center"/>
    </xf>
    <xf numFmtId="2" fontId="14" fillId="35" borderId="2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2" fontId="14" fillId="35" borderId="4" xfId="0" applyNumberFormat="1" applyFont="1" applyFill="1" applyBorder="1" applyAlignment="1">
      <alignment horizontal="center" vertical="center"/>
    </xf>
    <xf numFmtId="2" fontId="14" fillId="35" borderId="8" xfId="0" applyNumberFormat="1" applyFont="1" applyFill="1" applyBorder="1" applyAlignment="1">
      <alignment horizontal="center" vertical="center"/>
    </xf>
    <xf numFmtId="0" fontId="0" fillId="0" borderId="0" xfId="0" applyAlignment="1"/>
    <xf numFmtId="11" fontId="0" fillId="0" borderId="0" xfId="0" applyNumberFormat="1" applyAlignment="1"/>
    <xf numFmtId="0" fontId="14" fillId="0" borderId="3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67" fontId="21" fillId="0" borderId="8" xfId="0" applyNumberFormat="1" applyFont="1" applyFill="1" applyBorder="1" applyAlignment="1">
      <alignment horizontal="center" vertical="center"/>
    </xf>
    <xf numFmtId="167" fontId="21" fillId="0" borderId="4" xfId="0" applyNumberFormat="1" applyFont="1" applyFill="1" applyBorder="1" applyAlignment="1">
      <alignment horizontal="center" vertical="center"/>
    </xf>
    <xf numFmtId="167" fontId="21" fillId="0" borderId="6" xfId="0" applyNumberFormat="1" applyFont="1" applyFill="1" applyBorder="1" applyAlignment="1">
      <alignment horizontal="center" vertical="center"/>
    </xf>
    <xf numFmtId="168" fontId="21" fillId="0" borderId="6" xfId="0" applyNumberFormat="1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1" fontId="0" fillId="36" borderId="0" xfId="0" applyNumberFormat="1" applyFill="1" applyAlignment="1"/>
    <xf numFmtId="167" fontId="21" fillId="36" borderId="0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horizontal="left" vertical="center"/>
    </xf>
    <xf numFmtId="168" fontId="18" fillId="36" borderId="0" xfId="0" applyNumberFormat="1" applyFont="1" applyFill="1" applyAlignment="1">
      <alignment horizontal="left" vertical="center"/>
    </xf>
    <xf numFmtId="167" fontId="18" fillId="36" borderId="0" xfId="0" applyNumberFormat="1" applyFont="1" applyFill="1" applyAlignment="1">
      <alignment horizontal="left" vertical="center"/>
    </xf>
    <xf numFmtId="167" fontId="18" fillId="36" borderId="0" xfId="0" applyNumberFormat="1" applyFont="1" applyFill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197">
    <cellStyle name="20% - Accent1" xfId="18" builtinId="30" customBuiltin="1"/>
    <cellStyle name="20% - Accent1 10" xfId="157"/>
    <cellStyle name="20% - Accent1 11" xfId="171"/>
    <cellStyle name="20% - Accent1 12" xfId="185"/>
    <cellStyle name="20% - Accent1 2" xfId="45"/>
    <cellStyle name="20% - Accent1 3" xfId="59"/>
    <cellStyle name="20% - Accent1 4" xfId="73"/>
    <cellStyle name="20% - Accent1 5" xfId="87"/>
    <cellStyle name="20% - Accent1 6" xfId="101"/>
    <cellStyle name="20% - Accent1 7" xfId="115"/>
    <cellStyle name="20% - Accent1 8" xfId="129"/>
    <cellStyle name="20% - Accent1 9" xfId="143"/>
    <cellStyle name="20% - Accent2" xfId="22" builtinId="34" customBuiltin="1"/>
    <cellStyle name="20% - Accent2 10" xfId="159"/>
    <cellStyle name="20% - Accent2 11" xfId="173"/>
    <cellStyle name="20% - Accent2 12" xfId="187"/>
    <cellStyle name="20% - Accent2 2" xfId="47"/>
    <cellStyle name="20% - Accent2 3" xfId="61"/>
    <cellStyle name="20% - Accent2 4" xfId="75"/>
    <cellStyle name="20% - Accent2 5" xfId="89"/>
    <cellStyle name="20% - Accent2 6" xfId="103"/>
    <cellStyle name="20% - Accent2 7" xfId="117"/>
    <cellStyle name="20% - Accent2 8" xfId="131"/>
    <cellStyle name="20% - Accent2 9" xfId="145"/>
    <cellStyle name="20% - Accent3" xfId="26" builtinId="38" customBuiltin="1"/>
    <cellStyle name="20% - Accent3 10" xfId="161"/>
    <cellStyle name="20% - Accent3 11" xfId="175"/>
    <cellStyle name="20% - Accent3 12" xfId="189"/>
    <cellStyle name="20% - Accent3 2" xfId="49"/>
    <cellStyle name="20% - Accent3 3" xfId="63"/>
    <cellStyle name="20% - Accent3 4" xfId="77"/>
    <cellStyle name="20% - Accent3 5" xfId="91"/>
    <cellStyle name="20% - Accent3 6" xfId="105"/>
    <cellStyle name="20% - Accent3 7" xfId="119"/>
    <cellStyle name="20% - Accent3 8" xfId="133"/>
    <cellStyle name="20% - Accent3 9" xfId="147"/>
    <cellStyle name="20% - Accent4" xfId="30" builtinId="42" customBuiltin="1"/>
    <cellStyle name="20% - Accent4 10" xfId="163"/>
    <cellStyle name="20% - Accent4 11" xfId="177"/>
    <cellStyle name="20% - Accent4 12" xfId="191"/>
    <cellStyle name="20% - Accent4 2" xfId="51"/>
    <cellStyle name="20% - Accent4 3" xfId="65"/>
    <cellStyle name="20% - Accent4 4" xfId="79"/>
    <cellStyle name="20% - Accent4 5" xfId="93"/>
    <cellStyle name="20% - Accent4 6" xfId="107"/>
    <cellStyle name="20% - Accent4 7" xfId="121"/>
    <cellStyle name="20% - Accent4 8" xfId="135"/>
    <cellStyle name="20% - Accent4 9" xfId="149"/>
    <cellStyle name="20% - Accent5" xfId="34" builtinId="46" customBuiltin="1"/>
    <cellStyle name="20% - Accent5 10" xfId="165"/>
    <cellStyle name="20% - Accent5 11" xfId="179"/>
    <cellStyle name="20% - Accent5 12" xfId="193"/>
    <cellStyle name="20% - Accent5 2" xfId="53"/>
    <cellStyle name="20% - Accent5 3" xfId="67"/>
    <cellStyle name="20% - Accent5 4" xfId="81"/>
    <cellStyle name="20% - Accent5 5" xfId="95"/>
    <cellStyle name="20% - Accent5 6" xfId="109"/>
    <cellStyle name="20% - Accent5 7" xfId="123"/>
    <cellStyle name="20% - Accent5 8" xfId="137"/>
    <cellStyle name="20% - Accent5 9" xfId="151"/>
    <cellStyle name="20% - Accent6" xfId="38" builtinId="50" customBuiltin="1"/>
    <cellStyle name="20% - Accent6 10" xfId="167"/>
    <cellStyle name="20% - Accent6 11" xfId="181"/>
    <cellStyle name="20% - Accent6 12" xfId="195"/>
    <cellStyle name="20% - Accent6 2" xfId="55"/>
    <cellStyle name="20% - Accent6 3" xfId="69"/>
    <cellStyle name="20% - Accent6 4" xfId="83"/>
    <cellStyle name="20% - Accent6 5" xfId="97"/>
    <cellStyle name="20% - Accent6 6" xfId="111"/>
    <cellStyle name="20% - Accent6 7" xfId="125"/>
    <cellStyle name="20% - Accent6 8" xfId="139"/>
    <cellStyle name="20% - Accent6 9" xfId="153"/>
    <cellStyle name="40% - Accent1" xfId="19" builtinId="31" customBuiltin="1"/>
    <cellStyle name="40% - Accent1 10" xfId="158"/>
    <cellStyle name="40% - Accent1 11" xfId="172"/>
    <cellStyle name="40% - Accent1 12" xfId="186"/>
    <cellStyle name="40% - Accent1 2" xfId="46"/>
    <cellStyle name="40% - Accent1 3" xfId="60"/>
    <cellStyle name="40% - Accent1 4" xfId="74"/>
    <cellStyle name="40% - Accent1 5" xfId="88"/>
    <cellStyle name="40% - Accent1 6" xfId="102"/>
    <cellStyle name="40% - Accent1 7" xfId="116"/>
    <cellStyle name="40% - Accent1 8" xfId="130"/>
    <cellStyle name="40% - Accent1 9" xfId="144"/>
    <cellStyle name="40% - Accent2" xfId="23" builtinId="35" customBuiltin="1"/>
    <cellStyle name="40% - Accent2 10" xfId="160"/>
    <cellStyle name="40% - Accent2 11" xfId="174"/>
    <cellStyle name="40% - Accent2 12" xfId="188"/>
    <cellStyle name="40% - Accent2 2" xfId="48"/>
    <cellStyle name="40% - Accent2 3" xfId="62"/>
    <cellStyle name="40% - Accent2 4" xfId="76"/>
    <cellStyle name="40% - Accent2 5" xfId="90"/>
    <cellStyle name="40% - Accent2 6" xfId="104"/>
    <cellStyle name="40% - Accent2 7" xfId="118"/>
    <cellStyle name="40% - Accent2 8" xfId="132"/>
    <cellStyle name="40% - Accent2 9" xfId="146"/>
    <cellStyle name="40% - Accent3" xfId="27" builtinId="39" customBuiltin="1"/>
    <cellStyle name="40% - Accent3 10" xfId="162"/>
    <cellStyle name="40% - Accent3 11" xfId="176"/>
    <cellStyle name="40% - Accent3 12" xfId="190"/>
    <cellStyle name="40% - Accent3 2" xfId="50"/>
    <cellStyle name="40% - Accent3 3" xfId="64"/>
    <cellStyle name="40% - Accent3 4" xfId="78"/>
    <cellStyle name="40% - Accent3 5" xfId="92"/>
    <cellStyle name="40% - Accent3 6" xfId="106"/>
    <cellStyle name="40% - Accent3 7" xfId="120"/>
    <cellStyle name="40% - Accent3 8" xfId="134"/>
    <cellStyle name="40% - Accent3 9" xfId="148"/>
    <cellStyle name="40% - Accent4" xfId="31" builtinId="43" customBuiltin="1"/>
    <cellStyle name="40% - Accent4 10" xfId="164"/>
    <cellStyle name="40% - Accent4 11" xfId="178"/>
    <cellStyle name="40% - Accent4 12" xfId="192"/>
    <cellStyle name="40% - Accent4 2" xfId="52"/>
    <cellStyle name="40% - Accent4 3" xfId="66"/>
    <cellStyle name="40% - Accent4 4" xfId="80"/>
    <cellStyle name="40% - Accent4 5" xfId="94"/>
    <cellStyle name="40% - Accent4 6" xfId="108"/>
    <cellStyle name="40% - Accent4 7" xfId="122"/>
    <cellStyle name="40% - Accent4 8" xfId="136"/>
    <cellStyle name="40% - Accent4 9" xfId="150"/>
    <cellStyle name="40% - Accent5" xfId="35" builtinId="47" customBuiltin="1"/>
    <cellStyle name="40% - Accent5 10" xfId="166"/>
    <cellStyle name="40% - Accent5 11" xfId="180"/>
    <cellStyle name="40% - Accent5 12" xfId="194"/>
    <cellStyle name="40% - Accent5 2" xfId="54"/>
    <cellStyle name="40% - Accent5 3" xfId="68"/>
    <cellStyle name="40% - Accent5 4" xfId="82"/>
    <cellStyle name="40% - Accent5 5" xfId="96"/>
    <cellStyle name="40% - Accent5 6" xfId="110"/>
    <cellStyle name="40% - Accent5 7" xfId="124"/>
    <cellStyle name="40% - Accent5 8" xfId="138"/>
    <cellStyle name="40% - Accent5 9" xfId="152"/>
    <cellStyle name="40% - Accent6" xfId="39" builtinId="51" customBuiltin="1"/>
    <cellStyle name="40% - Accent6 10" xfId="168"/>
    <cellStyle name="40% - Accent6 11" xfId="182"/>
    <cellStyle name="40% - Accent6 12" xfId="196"/>
    <cellStyle name="40% - Accent6 2" xfId="56"/>
    <cellStyle name="40% - Accent6 3" xfId="70"/>
    <cellStyle name="40% - Accent6 4" xfId="84"/>
    <cellStyle name="40% - Accent6 5" xfId="98"/>
    <cellStyle name="40% - Accent6 6" xfId="112"/>
    <cellStyle name="40% - Accent6 7" xfId="126"/>
    <cellStyle name="40% - Accent6 8" xfId="140"/>
    <cellStyle name="40% - Accent6 9" xfId="154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rmal 10" xfId="141"/>
    <cellStyle name="Normal 11" xfId="155"/>
    <cellStyle name="Normal 12" xfId="169"/>
    <cellStyle name="Normal 13" xfId="183"/>
    <cellStyle name="Normal 2" xfId="41"/>
    <cellStyle name="Normal 3" xfId="43"/>
    <cellStyle name="Normal 4" xfId="57"/>
    <cellStyle name="Normal 5" xfId="71"/>
    <cellStyle name="Normal 6" xfId="85"/>
    <cellStyle name="Normal 7" xfId="99"/>
    <cellStyle name="Normal 8" xfId="113"/>
    <cellStyle name="Normal 9" xfId="127"/>
    <cellStyle name="Note 10" xfId="142"/>
    <cellStyle name="Note 11" xfId="156"/>
    <cellStyle name="Note 12" xfId="170"/>
    <cellStyle name="Note 13" xfId="184"/>
    <cellStyle name="Note 2" xfId="42"/>
    <cellStyle name="Note 3" xfId="44"/>
    <cellStyle name="Note 4" xfId="58"/>
    <cellStyle name="Note 5" xfId="72"/>
    <cellStyle name="Note 6" xfId="86"/>
    <cellStyle name="Note 7" xfId="100"/>
    <cellStyle name="Note 8" xfId="114"/>
    <cellStyle name="Note 9" xfId="128"/>
    <cellStyle name="Ongeldig" xfId="7" builtinId="27" customBuiltin="1"/>
    <cellStyle name="Standaard" xfId="0" builtinId="0"/>
    <cellStyle name="Titel" xfId="1" builtinId="15" customBuiltin="1"/>
    <cellStyle name="Totaal" xfId="16" builtinId="25" customBuiltin="1"/>
    <cellStyle name="Uitvoer" xfId="10" builtinId="21" customBuiltin="1"/>
    <cellStyle name="Verklarende tekst" xfId="15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v>d15N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339844388887596E-2"/>
                  <c:y val="0.357987878961909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</c:trendlineLbl>
          </c:trendline>
          <c:xVal>
            <c:numRef>
              <c:f>'CORRECTED DATA'!$Q$6:$Q$19</c:f>
              <c:numCache>
                <c:formatCode>0.0</c:formatCode>
                <c:ptCount val="14"/>
                <c:pt idx="0">
                  <c:v>-3.24</c:v>
                </c:pt>
                <c:pt idx="1">
                  <c:v>-3.64</c:v>
                </c:pt>
                <c:pt idx="2">
                  <c:v>-3.45</c:v>
                </c:pt>
                <c:pt idx="3">
                  <c:v>-3.16</c:v>
                </c:pt>
                <c:pt idx="4">
                  <c:v>-3.14</c:v>
                </c:pt>
                <c:pt idx="5">
                  <c:v>-3.19</c:v>
                </c:pt>
                <c:pt idx="7">
                  <c:v>47.59</c:v>
                </c:pt>
                <c:pt idx="8">
                  <c:v>47.62</c:v>
                </c:pt>
                <c:pt idx="9">
                  <c:v>47.5</c:v>
                </c:pt>
                <c:pt idx="10">
                  <c:v>48.35</c:v>
                </c:pt>
                <c:pt idx="11">
                  <c:v>48.38</c:v>
                </c:pt>
                <c:pt idx="12">
                  <c:v>48.4</c:v>
                </c:pt>
              </c:numCache>
            </c:numRef>
          </c:xVal>
          <c:yVal>
            <c:numRef>
              <c:f>'CORRECTED DATA'!$R$6:$R$19</c:f>
              <c:numCache>
                <c:formatCode>0.00</c:formatCode>
                <c:ptCount val="14"/>
                <c:pt idx="0">
                  <c:v>-4.5199999999999996</c:v>
                </c:pt>
                <c:pt idx="1">
                  <c:v>-4.5199999999999996</c:v>
                </c:pt>
                <c:pt idx="2">
                  <c:v>-4.5199999999999996</c:v>
                </c:pt>
                <c:pt idx="3">
                  <c:v>-4.5199999999999996</c:v>
                </c:pt>
                <c:pt idx="4">
                  <c:v>-4.5199999999999996</c:v>
                </c:pt>
                <c:pt idx="5">
                  <c:v>-4.5199999999999996</c:v>
                </c:pt>
                <c:pt idx="7">
                  <c:v>47.55</c:v>
                </c:pt>
                <c:pt idx="8">
                  <c:v>47.55</c:v>
                </c:pt>
                <c:pt idx="9">
                  <c:v>47.55</c:v>
                </c:pt>
                <c:pt idx="10">
                  <c:v>47.55</c:v>
                </c:pt>
                <c:pt idx="11">
                  <c:v>47.55</c:v>
                </c:pt>
                <c:pt idx="12">
                  <c:v>47.55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9CC2-4524-9DFC-775941906FB1}"/>
            </c:ext>
          </c:extLst>
        </c:ser>
        <c:dLbls/>
        <c:axId val="41080320"/>
        <c:axId val="52999296"/>
      </c:scatterChart>
      <c:valAx>
        <c:axId val="41080320"/>
        <c:scaling>
          <c:orientation val="minMax"/>
        </c:scaling>
        <c:axPos val="b"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2999296"/>
        <c:crosses val="autoZero"/>
        <c:crossBetween val="midCat"/>
      </c:valAx>
      <c:valAx>
        <c:axId val="52999296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41080320"/>
        <c:crosses val="autoZero"/>
        <c:crossBetween val="midCat"/>
      </c:valAx>
    </c:plotArea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v>d13C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5316982918118824"/>
                  <c:y val="0.2127560992145354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en-US"/>
                  </a:pPr>
                  <a:endParaRPr lang="en-US"/>
                </a:p>
              </c:txPr>
            </c:trendlineLbl>
          </c:trendline>
          <c:xVal>
            <c:numRef>
              <c:f>'CORRECTED DATA'!$S$6:$S$19</c:f>
              <c:numCache>
                <c:formatCode>0.0</c:formatCode>
                <c:ptCount val="14"/>
                <c:pt idx="0">
                  <c:v>-30.97</c:v>
                </c:pt>
                <c:pt idx="1">
                  <c:v>-31.08</c:v>
                </c:pt>
                <c:pt idx="2">
                  <c:v>-31.15</c:v>
                </c:pt>
                <c:pt idx="3">
                  <c:v>-31.01</c:v>
                </c:pt>
                <c:pt idx="4">
                  <c:v>-30.97</c:v>
                </c:pt>
                <c:pt idx="5">
                  <c:v>-30.94</c:v>
                </c:pt>
                <c:pt idx="7">
                  <c:v>31.07</c:v>
                </c:pt>
                <c:pt idx="8">
                  <c:v>31.11</c:v>
                </c:pt>
                <c:pt idx="9">
                  <c:v>31.06</c:v>
                </c:pt>
                <c:pt idx="10">
                  <c:v>31.17</c:v>
                </c:pt>
                <c:pt idx="11">
                  <c:v>31.23</c:v>
                </c:pt>
                <c:pt idx="12">
                  <c:v>31.21</c:v>
                </c:pt>
              </c:numCache>
            </c:numRef>
          </c:xVal>
          <c:yVal>
            <c:numRef>
              <c:f>'CORRECTED DATA'!$T$6:$T$19</c:f>
              <c:numCache>
                <c:formatCode>0.00</c:formatCode>
                <c:ptCount val="14"/>
                <c:pt idx="0">
                  <c:v>-26.39</c:v>
                </c:pt>
                <c:pt idx="1">
                  <c:v>-26.39</c:v>
                </c:pt>
                <c:pt idx="2">
                  <c:v>-26.39</c:v>
                </c:pt>
                <c:pt idx="3">
                  <c:v>-26.39</c:v>
                </c:pt>
                <c:pt idx="4">
                  <c:v>-26.39</c:v>
                </c:pt>
                <c:pt idx="5">
                  <c:v>-26.39</c:v>
                </c:pt>
                <c:pt idx="7">
                  <c:v>36.549999999999997</c:v>
                </c:pt>
                <c:pt idx="8">
                  <c:v>36.549999999999997</c:v>
                </c:pt>
                <c:pt idx="9">
                  <c:v>36.549999999999997</c:v>
                </c:pt>
                <c:pt idx="10">
                  <c:v>36.549999999999997</c:v>
                </c:pt>
                <c:pt idx="11">
                  <c:v>36.549999999999997</c:v>
                </c:pt>
                <c:pt idx="12">
                  <c:v>36.549999999999997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76C-47DF-A1C6-349C45EB85B9}"/>
            </c:ext>
          </c:extLst>
        </c:ser>
        <c:dLbls/>
        <c:axId val="53240192"/>
        <c:axId val="53241728"/>
      </c:scatterChart>
      <c:valAx>
        <c:axId val="53240192"/>
        <c:scaling>
          <c:orientation val="minMax"/>
        </c:scaling>
        <c:axPos val="b"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3241728"/>
        <c:crosses val="autoZero"/>
        <c:crossBetween val="midCat"/>
      </c:valAx>
      <c:valAx>
        <c:axId val="53241728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3240192"/>
        <c:crosses val="autoZero"/>
        <c:crossBetween val="midCat"/>
      </c:valAx>
    </c:plotArea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23</xdr:row>
      <xdr:rowOff>19048</xdr:rowOff>
    </xdr:from>
    <xdr:to>
      <xdr:col>20</xdr:col>
      <xdr:colOff>133350</xdr:colOff>
      <xdr:row>33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428627</xdr:colOff>
      <xdr:row>23</xdr:row>
      <xdr:rowOff>38100</xdr:rowOff>
    </xdr:from>
    <xdr:to>
      <xdr:col>25</xdr:col>
      <xdr:colOff>600076</xdr:colOff>
      <xdr:row>33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2"/>
  <sheetViews>
    <sheetView tabSelected="1" workbookViewId="0">
      <selection activeCell="E7" sqref="E7"/>
    </sheetView>
  </sheetViews>
  <sheetFormatPr defaultRowHeight="15"/>
  <cols>
    <col min="1" max="1" width="10.140625" style="32" bestFit="1" customWidth="1"/>
    <col min="2" max="2" width="9.140625" style="32"/>
    <col min="3" max="3" width="17.42578125" style="96" customWidth="1"/>
    <col min="4" max="4" width="10.140625" style="32" customWidth="1"/>
    <col min="5" max="5" width="10" style="32" customWidth="1"/>
    <col min="6" max="6" width="9.140625" style="32" customWidth="1"/>
    <col min="7" max="8" width="11" style="32" customWidth="1"/>
    <col min="9" max="10" width="11.7109375" style="32" customWidth="1"/>
    <col min="11" max="11" width="12.85546875" style="32" customWidth="1"/>
    <col min="12" max="13" width="11.7109375" style="32" customWidth="1"/>
    <col min="14" max="15" width="12.42578125" style="32" customWidth="1"/>
    <col min="16" max="16" width="12.28515625" style="32" customWidth="1"/>
    <col min="17" max="21" width="11.7109375" style="32" customWidth="1"/>
    <col min="22" max="22" width="12.85546875" style="32" customWidth="1"/>
    <col min="23" max="24" width="11.7109375" style="32" customWidth="1"/>
    <col min="25" max="26" width="10.5703125" style="32" customWidth="1"/>
    <col min="27" max="28" width="11" style="32" customWidth="1"/>
    <col min="29" max="29" width="11.7109375" style="32" customWidth="1"/>
    <col min="30" max="30" width="12.42578125" style="32" bestFit="1" customWidth="1"/>
    <col min="31" max="32" width="11.7109375" style="32" bestFit="1" customWidth="1"/>
    <col min="33" max="33" width="12.140625" style="32" bestFit="1" customWidth="1"/>
    <col min="34" max="34" width="12.28515625" style="32" bestFit="1" customWidth="1"/>
    <col min="35" max="37" width="11.7109375" style="32" bestFit="1" customWidth="1"/>
    <col min="38" max="41" width="9.7109375" style="32" bestFit="1" customWidth="1"/>
    <col min="42" max="42" width="12" style="32" bestFit="1" customWidth="1"/>
    <col min="43" max="44" width="9.42578125" style="32" bestFit="1" customWidth="1"/>
    <col min="45" max="45" width="13.42578125" style="32" bestFit="1" customWidth="1"/>
    <col min="46" max="16384" width="9.140625" style="32"/>
  </cols>
  <sheetData>
    <row r="1" spans="1:44" s="33" customFormat="1" ht="16.5">
      <c r="A1" s="43" t="s">
        <v>0</v>
      </c>
      <c r="B1" s="43" t="s">
        <v>1</v>
      </c>
      <c r="C1" s="97" t="s">
        <v>2</v>
      </c>
      <c r="D1" s="43" t="s">
        <v>3</v>
      </c>
      <c r="E1" s="43" t="s">
        <v>4</v>
      </c>
      <c r="F1" s="43" t="s">
        <v>5</v>
      </c>
      <c r="G1" s="43" t="s">
        <v>42</v>
      </c>
      <c r="H1" s="43" t="s">
        <v>43</v>
      </c>
      <c r="I1" s="43" t="s">
        <v>44</v>
      </c>
      <c r="J1" s="43" t="s">
        <v>45</v>
      </c>
      <c r="K1" s="43" t="s">
        <v>46</v>
      </c>
      <c r="L1" s="43" t="s">
        <v>47</v>
      </c>
      <c r="M1" s="43" t="s">
        <v>39</v>
      </c>
      <c r="N1" s="43" t="s">
        <v>39</v>
      </c>
      <c r="O1" s="43" t="s">
        <v>39</v>
      </c>
      <c r="P1" s="43" t="s">
        <v>48</v>
      </c>
      <c r="Q1" s="43" t="s">
        <v>49</v>
      </c>
      <c r="R1" s="43" t="s">
        <v>50</v>
      </c>
      <c r="S1" s="43" t="s">
        <v>51</v>
      </c>
      <c r="T1" s="43" t="s">
        <v>52</v>
      </c>
      <c r="U1" s="43" t="s">
        <v>53</v>
      </c>
      <c r="V1" s="43" t="s">
        <v>54</v>
      </c>
      <c r="W1" s="43" t="s">
        <v>55</v>
      </c>
      <c r="X1" s="43" t="s">
        <v>56</v>
      </c>
      <c r="Y1" s="43" t="s">
        <v>57</v>
      </c>
      <c r="Z1" s="43" t="s">
        <v>58</v>
      </c>
      <c r="AA1" s="43" t="s">
        <v>59</v>
      </c>
      <c r="AB1" s="43" t="s">
        <v>60</v>
      </c>
      <c r="AC1" s="43" t="s">
        <v>61</v>
      </c>
      <c r="AD1" s="43" t="s">
        <v>62</v>
      </c>
      <c r="AE1" s="43" t="s">
        <v>63</v>
      </c>
      <c r="AF1" s="43" t="s">
        <v>39</v>
      </c>
      <c r="AG1" s="43" t="s">
        <v>39</v>
      </c>
      <c r="AH1" s="43" t="s">
        <v>6</v>
      </c>
      <c r="AI1" s="43" t="s">
        <v>6</v>
      </c>
      <c r="AJ1" s="43" t="s">
        <v>64</v>
      </c>
      <c r="AK1" s="43" t="s">
        <v>65</v>
      </c>
      <c r="AL1" s="43" t="s">
        <v>7</v>
      </c>
      <c r="AM1" s="43" t="s">
        <v>66</v>
      </c>
      <c r="AN1" s="43" t="s">
        <v>8</v>
      </c>
      <c r="AO1" s="43" t="s">
        <v>9</v>
      </c>
      <c r="AP1" s="43" t="s">
        <v>67</v>
      </c>
      <c r="AQ1" s="43" t="s">
        <v>37</v>
      </c>
      <c r="AR1" s="43" t="s">
        <v>38</v>
      </c>
    </row>
    <row r="2" spans="1:44" s="83" customFormat="1">
      <c r="A2" s="83" t="s">
        <v>81</v>
      </c>
      <c r="B2" s="83" t="s">
        <v>81</v>
      </c>
      <c r="C2" s="83" t="s">
        <v>81</v>
      </c>
      <c r="D2" s="83" t="s">
        <v>81</v>
      </c>
      <c r="E2" s="83" t="s">
        <v>81</v>
      </c>
      <c r="F2" s="83" t="s">
        <v>2</v>
      </c>
      <c r="M2" s="83" t="s">
        <v>82</v>
      </c>
      <c r="N2" s="83" t="s">
        <v>83</v>
      </c>
      <c r="O2" s="83" t="s">
        <v>84</v>
      </c>
      <c r="Y2" s="83" t="s">
        <v>85</v>
      </c>
      <c r="Z2" s="83" t="s">
        <v>85</v>
      </c>
      <c r="AF2" s="83" t="s">
        <v>86</v>
      </c>
      <c r="AG2" s="83" t="s">
        <v>87</v>
      </c>
      <c r="AH2" s="83" t="s">
        <v>86</v>
      </c>
      <c r="AI2" s="83" t="s">
        <v>87</v>
      </c>
      <c r="AL2" s="83" t="s">
        <v>88</v>
      </c>
      <c r="AM2" s="83" t="s">
        <v>88</v>
      </c>
      <c r="AP2" s="83" t="s">
        <v>58</v>
      </c>
      <c r="AQ2" s="83" t="s">
        <v>89</v>
      </c>
      <c r="AR2" s="83" t="s">
        <v>89</v>
      </c>
    </row>
    <row r="3" spans="1:44" s="33" customFormat="1" ht="16.5">
      <c r="A3" s="43"/>
      <c r="B3" s="43"/>
      <c r="C3" s="9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33" customFormat="1" ht="16.5">
      <c r="A4" s="43"/>
      <c r="B4" s="43"/>
      <c r="C4" s="9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s="83" customFormat="1">
      <c r="A5" s="83">
        <v>6</v>
      </c>
      <c r="B5" s="83" t="s">
        <v>16</v>
      </c>
      <c r="C5" s="83" t="s">
        <v>90</v>
      </c>
      <c r="D5" s="83">
        <v>1</v>
      </c>
      <c r="E5" s="83" t="s">
        <v>117</v>
      </c>
      <c r="F5" s="83" t="s">
        <v>118</v>
      </c>
      <c r="G5" s="84">
        <v>1.2967999999999999E-9</v>
      </c>
      <c r="H5" s="84">
        <v>9.2913000000000002E-12</v>
      </c>
      <c r="I5" s="84">
        <v>1.8510000000000001E-12</v>
      </c>
      <c r="J5" s="84">
        <v>1.0147999999999999E-10</v>
      </c>
      <c r="K5" s="84">
        <v>7.3746999999999999E-13</v>
      </c>
      <c r="L5" s="84">
        <v>8.2228999999999997E-14</v>
      </c>
      <c r="M5" s="83">
        <v>0.10150000000000001</v>
      </c>
      <c r="N5" s="83">
        <v>6.9999999999999999E-4</v>
      </c>
      <c r="O5" s="83">
        <v>1E-4</v>
      </c>
      <c r="P5" s="84">
        <v>1.0649999999999999E-8</v>
      </c>
      <c r="Q5" s="84">
        <v>7.8291000000000004E-11</v>
      </c>
      <c r="R5" s="84">
        <v>1.6785999999999999E-12</v>
      </c>
      <c r="S5" s="84">
        <v>7.1650000000000004E-3</v>
      </c>
      <c r="T5" s="84">
        <v>1.4273999999999999E-3</v>
      </c>
      <c r="U5" s="84">
        <v>7.3515000000000004E-3</v>
      </c>
      <c r="V5" s="84">
        <v>1.5511999999999999E-4</v>
      </c>
      <c r="W5" s="84">
        <v>-25.376000000000001</v>
      </c>
      <c r="X5" s="84">
        <v>8201.9</v>
      </c>
      <c r="Y5" s="83">
        <v>-25.38</v>
      </c>
      <c r="Z5" s="83">
        <v>8017.85</v>
      </c>
      <c r="AA5" s="83" t="s">
        <v>80</v>
      </c>
      <c r="AB5" s="83" t="s">
        <v>80</v>
      </c>
      <c r="AC5" s="83" t="s">
        <v>80</v>
      </c>
      <c r="AD5" s="83" t="s">
        <v>80</v>
      </c>
      <c r="AE5" s="83" t="s">
        <v>80</v>
      </c>
      <c r="AF5" s="83" t="s">
        <v>80</v>
      </c>
      <c r="AG5" s="83" t="s">
        <v>80</v>
      </c>
      <c r="AH5" s="83" t="s">
        <v>80</v>
      </c>
      <c r="AI5" s="83" t="s">
        <v>80</v>
      </c>
      <c r="AJ5" s="83" t="s">
        <v>80</v>
      </c>
      <c r="AK5" s="83" t="s">
        <v>80</v>
      </c>
      <c r="AL5" s="83" t="s">
        <v>80</v>
      </c>
      <c r="AM5" s="83" t="s">
        <v>80</v>
      </c>
      <c r="AN5" s="83">
        <v>0</v>
      </c>
      <c r="AO5" s="83">
        <v>0</v>
      </c>
      <c r="AP5" s="83">
        <v>8025.7</v>
      </c>
      <c r="AQ5" s="83" t="s">
        <v>68</v>
      </c>
      <c r="AR5" s="83" t="s">
        <v>68</v>
      </c>
    </row>
    <row r="6" spans="1:44" s="83" customFormat="1">
      <c r="A6" s="83">
        <v>7</v>
      </c>
      <c r="B6" s="83" t="s">
        <v>16</v>
      </c>
      <c r="C6" s="83" t="s">
        <v>119</v>
      </c>
      <c r="D6" s="83">
        <v>0.60599999999999998</v>
      </c>
      <c r="E6" s="83" t="s">
        <v>120</v>
      </c>
      <c r="F6" s="83" t="s">
        <v>121</v>
      </c>
      <c r="G6" s="84">
        <v>6.8202000000000004E-8</v>
      </c>
      <c r="H6" s="84">
        <v>5.0238999999999996E-10</v>
      </c>
      <c r="I6" s="84">
        <v>1.2606E-11</v>
      </c>
      <c r="J6" s="84">
        <v>5.4065999999999999E-9</v>
      </c>
      <c r="K6" s="84">
        <v>3.9789999999999999E-11</v>
      </c>
      <c r="L6" s="84">
        <v>8.1494999999999998E-13</v>
      </c>
      <c r="M6" s="83">
        <v>5.4066000000000001</v>
      </c>
      <c r="N6" s="83">
        <v>3.9800000000000002E-2</v>
      </c>
      <c r="O6" s="83">
        <v>8.0000000000000004E-4</v>
      </c>
      <c r="P6" s="84">
        <v>1.063E-8</v>
      </c>
      <c r="Q6" s="84">
        <v>7.8152999999999996E-11</v>
      </c>
      <c r="R6" s="84">
        <v>1.6939000000000001E-12</v>
      </c>
      <c r="S6" s="84">
        <v>7.3663000000000001E-3</v>
      </c>
      <c r="T6" s="84">
        <v>1.8483E-4</v>
      </c>
      <c r="U6" s="84">
        <v>7.3517000000000001E-3</v>
      </c>
      <c r="V6" s="84">
        <v>1.5556000000000001E-4</v>
      </c>
      <c r="W6" s="84">
        <v>1.9862</v>
      </c>
      <c r="X6" s="84">
        <v>188.14</v>
      </c>
      <c r="Y6" s="83">
        <v>1.99</v>
      </c>
      <c r="Z6" s="83">
        <v>164.38</v>
      </c>
      <c r="AA6" s="84">
        <v>2.8633E-7</v>
      </c>
      <c r="AB6" s="84">
        <v>3.3544999999999999E-9</v>
      </c>
      <c r="AC6" s="84">
        <v>1.1871E-9</v>
      </c>
      <c r="AD6" s="84">
        <v>1.2455E-8</v>
      </c>
      <c r="AE6" s="84">
        <v>1.4606000000000001E-10</v>
      </c>
      <c r="AF6" s="84">
        <v>1.1716000000000001E-2</v>
      </c>
      <c r="AG6" s="84">
        <v>4.1457999999999998E-3</v>
      </c>
      <c r="AH6" s="84">
        <v>1.1814E-2</v>
      </c>
      <c r="AI6" s="84">
        <v>4.1197999999999999E-3</v>
      </c>
      <c r="AJ6" s="84">
        <v>-8.32</v>
      </c>
      <c r="AK6" s="84">
        <v>6.32</v>
      </c>
      <c r="AL6" s="83">
        <v>-34.130000000000003</v>
      </c>
      <c r="AM6" s="83">
        <v>-13.75</v>
      </c>
      <c r="AN6" s="83">
        <v>10.34</v>
      </c>
      <c r="AO6" s="83">
        <v>70.88</v>
      </c>
      <c r="AP6" s="83">
        <v>11.96</v>
      </c>
      <c r="AQ6" s="83" t="s">
        <v>68</v>
      </c>
      <c r="AR6" s="83" t="s">
        <v>68</v>
      </c>
    </row>
    <row r="7" spans="1:44" s="83" customFormat="1">
      <c r="A7" s="83">
        <v>8</v>
      </c>
      <c r="B7" s="83" t="s">
        <v>76</v>
      </c>
      <c r="C7" s="83" t="s">
        <v>40</v>
      </c>
      <c r="D7" s="83">
        <v>0.58899999999999997</v>
      </c>
      <c r="E7" s="83" t="s">
        <v>122</v>
      </c>
      <c r="F7" s="83" t="s">
        <v>123</v>
      </c>
      <c r="G7" s="84">
        <v>6.6432999999999997E-8</v>
      </c>
      <c r="H7" s="84">
        <v>4.8945E-10</v>
      </c>
      <c r="I7" s="84">
        <v>1.2235E-11</v>
      </c>
      <c r="J7" s="84">
        <v>5.2778999999999997E-9</v>
      </c>
      <c r="K7" s="84">
        <v>3.8853E-11</v>
      </c>
      <c r="L7" s="84">
        <v>7.9537999999999999E-13</v>
      </c>
      <c r="M7" s="83">
        <v>5.2778999999999998</v>
      </c>
      <c r="N7" s="83">
        <v>3.8899999999999997E-2</v>
      </c>
      <c r="O7" s="83">
        <v>8.0000000000000004E-4</v>
      </c>
      <c r="P7" s="84">
        <v>1.064E-8</v>
      </c>
      <c r="Q7" s="84">
        <v>7.8206999999999994E-11</v>
      </c>
      <c r="R7" s="84">
        <v>1.7003999999999999E-12</v>
      </c>
      <c r="S7" s="84">
        <v>7.3674999999999999E-3</v>
      </c>
      <c r="T7" s="84">
        <v>1.8416E-4</v>
      </c>
      <c r="U7" s="84">
        <v>7.3515000000000004E-3</v>
      </c>
      <c r="V7" s="84">
        <v>1.5642E-4</v>
      </c>
      <c r="W7" s="84">
        <v>2.1861000000000002</v>
      </c>
      <c r="X7" s="84">
        <v>177.36</v>
      </c>
      <c r="Y7" s="83">
        <v>2.19</v>
      </c>
      <c r="Z7" s="83">
        <v>153.82</v>
      </c>
      <c r="AA7" s="84">
        <v>2.7906000000000001E-7</v>
      </c>
      <c r="AB7" s="84">
        <v>3.2691999999999998E-9</v>
      </c>
      <c r="AC7" s="84">
        <v>1.1549E-9</v>
      </c>
      <c r="AD7" s="84">
        <v>1.2115E-8</v>
      </c>
      <c r="AE7" s="84">
        <v>1.42E-10</v>
      </c>
      <c r="AF7" s="84">
        <v>1.1715E-2</v>
      </c>
      <c r="AG7" s="84">
        <v>4.1384999999999998E-3</v>
      </c>
      <c r="AH7" s="84">
        <v>1.1814E-2</v>
      </c>
      <c r="AI7" s="84">
        <v>4.1197999999999999E-3</v>
      </c>
      <c r="AJ7" s="84">
        <v>-8.35</v>
      </c>
      <c r="AK7" s="84">
        <v>4.55</v>
      </c>
      <c r="AL7" s="83">
        <v>-34.11</v>
      </c>
      <c r="AM7" s="83">
        <v>-15.48</v>
      </c>
      <c r="AN7" s="83">
        <v>10.36</v>
      </c>
      <c r="AO7" s="83">
        <v>71.069999999999993</v>
      </c>
      <c r="AP7" s="83">
        <v>1.18</v>
      </c>
      <c r="AQ7" s="83" t="s">
        <v>68</v>
      </c>
      <c r="AR7" s="83" t="s">
        <v>68</v>
      </c>
    </row>
    <row r="8" spans="1:44" s="83" customFormat="1">
      <c r="A8" s="83">
        <v>9</v>
      </c>
      <c r="B8" s="83" t="s">
        <v>16</v>
      </c>
      <c r="C8" s="83" t="s">
        <v>124</v>
      </c>
      <c r="D8" s="83">
        <v>0.84299999999999997</v>
      </c>
      <c r="E8" s="83" t="s">
        <v>125</v>
      </c>
      <c r="F8" s="83" t="s">
        <v>126</v>
      </c>
      <c r="G8" s="84">
        <v>8.7452999999999996E-8</v>
      </c>
      <c r="H8" s="84">
        <v>6.4087999999999996E-10</v>
      </c>
      <c r="I8" s="84">
        <v>1.5663000000000001E-11</v>
      </c>
      <c r="J8" s="84">
        <v>7.025E-9</v>
      </c>
      <c r="K8" s="84">
        <v>5.1444000000000001E-11</v>
      </c>
      <c r="L8" s="84">
        <v>1.0355E-12</v>
      </c>
      <c r="M8" s="83">
        <v>7.0250000000000004</v>
      </c>
      <c r="N8" s="83">
        <v>5.1400000000000001E-2</v>
      </c>
      <c r="O8" s="83">
        <v>1E-3</v>
      </c>
      <c r="P8" s="84">
        <v>1.0614E-8</v>
      </c>
      <c r="Q8" s="84">
        <v>7.8044000000000005E-11</v>
      </c>
      <c r="R8" s="84">
        <v>1.6772E-12</v>
      </c>
      <c r="S8" s="84">
        <v>7.3282E-3</v>
      </c>
      <c r="T8" s="84">
        <v>1.7909999999999999E-4</v>
      </c>
      <c r="U8" s="84">
        <v>7.352E-3</v>
      </c>
      <c r="V8" s="84">
        <v>1.5487000000000001E-4</v>
      </c>
      <c r="W8" s="84">
        <v>-3.2366000000000001</v>
      </c>
      <c r="X8" s="84">
        <v>156.44999999999999</v>
      </c>
      <c r="Y8" s="83">
        <v>-3.24</v>
      </c>
      <c r="Z8" s="83">
        <v>133.32</v>
      </c>
      <c r="AA8" s="84">
        <v>2.2903999999999999E-7</v>
      </c>
      <c r="AB8" s="84">
        <v>2.6916000000000001E-9</v>
      </c>
      <c r="AC8" s="84">
        <v>9.4868000000000008E-10</v>
      </c>
      <c r="AD8" s="84">
        <v>1.0049E-8</v>
      </c>
      <c r="AE8" s="84">
        <v>1.1816000000000001E-10</v>
      </c>
      <c r="AF8" s="84">
        <v>1.1752E-2</v>
      </c>
      <c r="AG8" s="84">
        <v>4.1418999999999996E-3</v>
      </c>
      <c r="AH8" s="84">
        <v>1.1814E-2</v>
      </c>
      <c r="AI8" s="84">
        <v>4.1200000000000004E-3</v>
      </c>
      <c r="AJ8" s="84">
        <v>-5.31</v>
      </c>
      <c r="AK8" s="84">
        <v>5.32</v>
      </c>
      <c r="AL8" s="83">
        <v>-30.97</v>
      </c>
      <c r="AM8" s="83">
        <v>-14.74</v>
      </c>
      <c r="AN8" s="83">
        <v>9.5299999999999994</v>
      </c>
      <c r="AO8" s="83">
        <v>40.76</v>
      </c>
      <c r="AP8" s="83">
        <v>-19.739999999999998</v>
      </c>
      <c r="AQ8" s="83" t="s">
        <v>68</v>
      </c>
      <c r="AR8" s="83" t="s">
        <v>68</v>
      </c>
    </row>
    <row r="9" spans="1:44" s="83" customFormat="1">
      <c r="A9" s="83">
        <v>10</v>
      </c>
      <c r="B9" s="83" t="s">
        <v>16</v>
      </c>
      <c r="C9" s="83" t="s">
        <v>127</v>
      </c>
      <c r="D9" s="83">
        <v>0.79400000000000004</v>
      </c>
      <c r="E9" s="83" t="s">
        <v>128</v>
      </c>
      <c r="F9" s="83" t="s">
        <v>129</v>
      </c>
      <c r="G9" s="84">
        <v>8.1626000000000006E-8</v>
      </c>
      <c r="H9" s="84">
        <v>5.9788999999999999E-10</v>
      </c>
      <c r="I9" s="84">
        <v>1.4501000000000001E-11</v>
      </c>
      <c r="J9" s="84">
        <v>6.5702000000000003E-9</v>
      </c>
      <c r="K9" s="84">
        <v>4.8073000000000002E-11</v>
      </c>
      <c r="L9" s="84">
        <v>9.7109999999999997E-13</v>
      </c>
      <c r="M9" s="83">
        <v>6.5701999999999998</v>
      </c>
      <c r="N9" s="83">
        <v>4.8099999999999997E-2</v>
      </c>
      <c r="O9" s="83">
        <v>1E-3</v>
      </c>
      <c r="P9" s="84">
        <v>1.0627E-8</v>
      </c>
      <c r="Q9" s="84">
        <v>7.8118000000000006E-11</v>
      </c>
      <c r="R9" s="84">
        <v>1.698E-12</v>
      </c>
      <c r="S9" s="84">
        <v>7.3247E-3</v>
      </c>
      <c r="T9" s="84">
        <v>1.7765000000000001E-4</v>
      </c>
      <c r="U9" s="84">
        <v>7.3514000000000001E-3</v>
      </c>
      <c r="V9" s="84">
        <v>1.5600999999999999E-4</v>
      </c>
      <c r="W9" s="84">
        <v>-3.6383000000000001</v>
      </c>
      <c r="X9" s="84">
        <v>138.69999999999999</v>
      </c>
      <c r="Y9" s="83">
        <v>-3.64</v>
      </c>
      <c r="Z9" s="83">
        <v>115.92</v>
      </c>
      <c r="AA9" s="84">
        <v>2.1637E-7</v>
      </c>
      <c r="AB9" s="84">
        <v>2.5423000000000002E-9</v>
      </c>
      <c r="AC9" s="84">
        <v>8.9583999999999998E-10</v>
      </c>
      <c r="AD9" s="84">
        <v>9.5108000000000007E-9</v>
      </c>
      <c r="AE9" s="84">
        <v>1.1183E-10</v>
      </c>
      <c r="AF9" s="84">
        <v>1.175E-2</v>
      </c>
      <c r="AG9" s="84">
        <v>4.1403999999999998E-3</v>
      </c>
      <c r="AH9" s="84">
        <v>1.1814E-2</v>
      </c>
      <c r="AI9" s="84">
        <v>4.1199000000000001E-3</v>
      </c>
      <c r="AJ9" s="84">
        <v>-5.43</v>
      </c>
      <c r="AK9" s="84">
        <v>4.95</v>
      </c>
      <c r="AL9" s="83">
        <v>-31.08</v>
      </c>
      <c r="AM9" s="83">
        <v>-15.1</v>
      </c>
      <c r="AN9" s="83">
        <v>9.44</v>
      </c>
      <c r="AO9" s="83">
        <v>40.880000000000003</v>
      </c>
      <c r="AP9" s="83">
        <v>-37.49</v>
      </c>
      <c r="AQ9" s="83" t="s">
        <v>68</v>
      </c>
      <c r="AR9" s="83" t="s">
        <v>68</v>
      </c>
    </row>
    <row r="10" spans="1:44" s="83" customFormat="1">
      <c r="A10" s="83">
        <v>11</v>
      </c>
      <c r="B10" s="83" t="s">
        <v>16</v>
      </c>
      <c r="C10" s="83" t="s">
        <v>130</v>
      </c>
      <c r="D10" s="83">
        <v>0.83</v>
      </c>
      <c r="E10" s="83" t="s">
        <v>131</v>
      </c>
      <c r="F10" s="83" t="s">
        <v>132</v>
      </c>
      <c r="G10" s="84">
        <v>8.4763000000000003E-8</v>
      </c>
      <c r="H10" s="84">
        <v>6.2099000000000004E-10</v>
      </c>
      <c r="I10" s="84">
        <v>1.4823E-11</v>
      </c>
      <c r="J10" s="84">
        <v>6.8118999999999996E-9</v>
      </c>
      <c r="K10" s="84">
        <v>4.9860999999999998E-11</v>
      </c>
      <c r="L10" s="84">
        <v>1.0062000000000001E-12</v>
      </c>
      <c r="M10" s="83">
        <v>6.8118999999999996</v>
      </c>
      <c r="N10" s="83">
        <v>4.99E-2</v>
      </c>
      <c r="O10" s="83">
        <v>1E-3</v>
      </c>
      <c r="P10" s="84">
        <v>1.064E-8</v>
      </c>
      <c r="Q10" s="84">
        <v>7.8200999999999994E-11</v>
      </c>
      <c r="R10" s="84">
        <v>1.7051000000000001E-12</v>
      </c>
      <c r="S10" s="84">
        <v>7.3261000000000003E-3</v>
      </c>
      <c r="T10" s="84">
        <v>1.7488000000000001E-4</v>
      </c>
      <c r="U10" s="84">
        <v>7.3515000000000004E-3</v>
      </c>
      <c r="V10" s="84">
        <v>1.5646E-4</v>
      </c>
      <c r="W10" s="84">
        <v>-3.4527000000000001</v>
      </c>
      <c r="X10" s="84">
        <v>117.72</v>
      </c>
      <c r="Y10" s="83">
        <v>-3.45</v>
      </c>
      <c r="Z10" s="83">
        <v>95.36</v>
      </c>
      <c r="AA10" s="84">
        <v>2.3211999999999999E-7</v>
      </c>
      <c r="AB10" s="84">
        <v>2.7270999999999998E-9</v>
      </c>
      <c r="AC10" s="84">
        <v>9.6030999999999996E-10</v>
      </c>
      <c r="AD10" s="84">
        <v>1.0127E-8</v>
      </c>
      <c r="AE10" s="84">
        <v>1.1901999999999999E-10</v>
      </c>
      <c r="AF10" s="84">
        <v>1.1749000000000001E-2</v>
      </c>
      <c r="AG10" s="84">
        <v>4.1371999999999997E-3</v>
      </c>
      <c r="AH10" s="84">
        <v>1.1814E-2</v>
      </c>
      <c r="AI10" s="84">
        <v>4.1200000000000004E-3</v>
      </c>
      <c r="AJ10" s="84">
        <v>-5.52</v>
      </c>
      <c r="AK10" s="84">
        <v>4.18</v>
      </c>
      <c r="AL10" s="83">
        <v>-31.15</v>
      </c>
      <c r="AM10" s="83">
        <v>-15.86</v>
      </c>
      <c r="AN10" s="83">
        <v>9.3800000000000008</v>
      </c>
      <c r="AO10" s="83">
        <v>41.95</v>
      </c>
      <c r="AP10" s="83">
        <v>-58.47</v>
      </c>
      <c r="AQ10" s="83" t="s">
        <v>68</v>
      </c>
      <c r="AR10" s="83" t="s">
        <v>68</v>
      </c>
    </row>
    <row r="11" spans="1:44" s="83" customFormat="1">
      <c r="A11" s="83">
        <v>12</v>
      </c>
      <c r="B11" s="83" t="s">
        <v>16</v>
      </c>
      <c r="C11" s="83" t="s">
        <v>133</v>
      </c>
      <c r="D11" s="83">
        <v>0.77100000000000002</v>
      </c>
      <c r="E11" s="83" t="s">
        <v>134</v>
      </c>
      <c r="F11" s="83" t="s">
        <v>135</v>
      </c>
      <c r="G11" s="84">
        <v>7.9759999999999994E-8</v>
      </c>
      <c r="H11" s="84">
        <v>6.1425000000000002E-10</v>
      </c>
      <c r="I11" s="84">
        <v>1.4226E-11</v>
      </c>
      <c r="J11" s="84">
        <v>6.4421999999999999E-9</v>
      </c>
      <c r="K11" s="84">
        <v>4.9569000000000001E-11</v>
      </c>
      <c r="L11" s="84">
        <v>9.6122000000000002E-13</v>
      </c>
      <c r="M11" s="83">
        <v>6.4421999999999997</v>
      </c>
      <c r="N11" s="83">
        <v>4.9599999999999998E-2</v>
      </c>
      <c r="O11" s="83">
        <v>1E-3</v>
      </c>
      <c r="P11" s="84">
        <v>1.0654000000000001E-8</v>
      </c>
      <c r="Q11" s="84">
        <v>7.8321000000000003E-11</v>
      </c>
      <c r="R11" s="84">
        <v>1.6946000000000001E-12</v>
      </c>
      <c r="S11" s="84">
        <v>7.7013000000000003E-3</v>
      </c>
      <c r="T11" s="84">
        <v>1.7835999999999999E-4</v>
      </c>
      <c r="U11" s="84">
        <v>7.3514000000000001E-3</v>
      </c>
      <c r="V11" s="84">
        <v>1.5661000000000001E-4</v>
      </c>
      <c r="W11" s="84">
        <v>47.59</v>
      </c>
      <c r="X11" s="84">
        <v>138.91</v>
      </c>
      <c r="Y11" s="83">
        <v>47.59</v>
      </c>
      <c r="Z11" s="83">
        <v>116.13</v>
      </c>
      <c r="AA11" s="84">
        <v>2.1185000000000001E-7</v>
      </c>
      <c r="AB11" s="84">
        <v>2.6384999999999999E-9</v>
      </c>
      <c r="AC11" s="84">
        <v>8.7651000000000001E-10</v>
      </c>
      <c r="AD11" s="84">
        <v>9.2989000000000006E-9</v>
      </c>
      <c r="AE11" s="84">
        <v>1.1587E-10</v>
      </c>
      <c r="AF11" s="84">
        <v>1.2455000000000001E-2</v>
      </c>
      <c r="AG11" s="84">
        <v>4.1374000000000003E-3</v>
      </c>
      <c r="AH11" s="84">
        <v>1.1814E-2</v>
      </c>
      <c r="AI11" s="84">
        <v>4.1200999999999998E-3</v>
      </c>
      <c r="AJ11" s="84">
        <v>54.2</v>
      </c>
      <c r="AK11" s="84">
        <v>4.21</v>
      </c>
      <c r="AL11" s="83">
        <v>31.07</v>
      </c>
      <c r="AM11" s="83">
        <v>-15.95</v>
      </c>
      <c r="AN11" s="83">
        <v>9.51</v>
      </c>
      <c r="AO11" s="83">
        <v>41.25</v>
      </c>
      <c r="AP11" s="83">
        <v>-37.28</v>
      </c>
      <c r="AQ11" s="83" t="s">
        <v>68</v>
      </c>
      <c r="AR11" s="83" t="s">
        <v>68</v>
      </c>
    </row>
    <row r="12" spans="1:44" s="83" customFormat="1">
      <c r="A12" s="83">
        <v>13</v>
      </c>
      <c r="B12" s="83" t="s">
        <v>16</v>
      </c>
      <c r="C12" s="83" t="s">
        <v>136</v>
      </c>
      <c r="D12" s="83">
        <v>0.77300000000000002</v>
      </c>
      <c r="E12" s="83" t="s">
        <v>137</v>
      </c>
      <c r="F12" s="83" t="s">
        <v>138</v>
      </c>
      <c r="G12" s="84">
        <v>8.0354999999999994E-8</v>
      </c>
      <c r="H12" s="84">
        <v>6.1884999999999999E-10</v>
      </c>
      <c r="I12" s="84">
        <v>1.4414000000000001E-11</v>
      </c>
      <c r="J12" s="84">
        <v>6.4789999999999997E-9</v>
      </c>
      <c r="K12" s="84">
        <v>4.9847999999999997E-11</v>
      </c>
      <c r="L12" s="84">
        <v>9.6830999999999994E-13</v>
      </c>
      <c r="M12" s="83">
        <v>6.4790000000000001</v>
      </c>
      <c r="N12" s="83">
        <v>4.9799999999999997E-2</v>
      </c>
      <c r="O12" s="83">
        <v>1E-3</v>
      </c>
      <c r="P12" s="84">
        <v>1.0662999999999999E-8</v>
      </c>
      <c r="Q12" s="84">
        <v>7.8387999999999996E-11</v>
      </c>
      <c r="R12" s="84">
        <v>1.7033E-12</v>
      </c>
      <c r="S12" s="84">
        <v>7.7015E-3</v>
      </c>
      <c r="T12" s="84">
        <v>1.7938000000000001E-4</v>
      </c>
      <c r="U12" s="84">
        <v>7.3514000000000001E-3</v>
      </c>
      <c r="V12" s="84">
        <v>1.5721999999999999E-4</v>
      </c>
      <c r="W12" s="84">
        <v>47.622999999999998</v>
      </c>
      <c r="X12" s="84">
        <v>140.97999999999999</v>
      </c>
      <c r="Y12" s="83">
        <v>47.62</v>
      </c>
      <c r="Z12" s="83">
        <v>118.16</v>
      </c>
      <c r="AA12" s="84">
        <v>2.1171999999999999E-7</v>
      </c>
      <c r="AB12" s="84">
        <v>2.6369999999999999E-9</v>
      </c>
      <c r="AC12" s="84">
        <v>8.7576999999999996E-10</v>
      </c>
      <c r="AD12" s="84">
        <v>9.2747999999999994E-9</v>
      </c>
      <c r="AE12" s="84">
        <v>1.1558E-10</v>
      </c>
      <c r="AF12" s="84">
        <v>1.2455000000000001E-2</v>
      </c>
      <c r="AG12" s="84">
        <v>4.1364000000000001E-3</v>
      </c>
      <c r="AH12" s="84">
        <v>1.1814E-2</v>
      </c>
      <c r="AI12" s="84">
        <v>4.1200000000000004E-3</v>
      </c>
      <c r="AJ12" s="84">
        <v>54.3</v>
      </c>
      <c r="AK12" s="84">
        <v>3.98</v>
      </c>
      <c r="AL12" s="83">
        <v>31.11</v>
      </c>
      <c r="AM12" s="83">
        <v>-16.18</v>
      </c>
      <c r="AN12" s="83">
        <v>9.5500000000000007</v>
      </c>
      <c r="AO12" s="83">
        <v>41.12</v>
      </c>
      <c r="AP12" s="83">
        <v>-35.21</v>
      </c>
      <c r="AQ12" s="83" t="s">
        <v>68</v>
      </c>
      <c r="AR12" s="83" t="s">
        <v>68</v>
      </c>
    </row>
    <row r="13" spans="1:44" s="83" customFormat="1">
      <c r="A13" s="83">
        <v>14</v>
      </c>
      <c r="B13" s="83" t="s">
        <v>16</v>
      </c>
      <c r="C13" s="83" t="s">
        <v>139</v>
      </c>
      <c r="D13" s="83">
        <v>0.79800000000000004</v>
      </c>
      <c r="E13" s="83" t="s">
        <v>140</v>
      </c>
      <c r="F13" s="83" t="s">
        <v>141</v>
      </c>
      <c r="G13" s="84">
        <v>8.2457999999999996E-8</v>
      </c>
      <c r="H13" s="84">
        <v>6.3494999999999996E-10</v>
      </c>
      <c r="I13" s="84">
        <v>1.4846E-11</v>
      </c>
      <c r="J13" s="84">
        <v>6.6465000000000002E-9</v>
      </c>
      <c r="K13" s="84">
        <v>5.1133999999999998E-11</v>
      </c>
      <c r="L13" s="84">
        <v>1.0006E-12</v>
      </c>
      <c r="M13" s="83">
        <v>6.6464999999999996</v>
      </c>
      <c r="N13" s="83">
        <v>5.11E-2</v>
      </c>
      <c r="O13" s="83">
        <v>1E-3</v>
      </c>
      <c r="P13" s="84">
        <v>1.0616000000000001E-8</v>
      </c>
      <c r="Q13" s="84">
        <v>7.8036000000000001E-11</v>
      </c>
      <c r="R13" s="84">
        <v>1.7143000000000001E-12</v>
      </c>
      <c r="S13" s="84">
        <v>7.7003000000000002E-3</v>
      </c>
      <c r="T13" s="84">
        <v>1.8003999999999999E-4</v>
      </c>
      <c r="U13" s="84">
        <v>7.3511000000000002E-3</v>
      </c>
      <c r="V13" s="84">
        <v>1.5773E-4</v>
      </c>
      <c r="W13" s="84">
        <v>47.497</v>
      </c>
      <c r="X13" s="84">
        <v>141.4</v>
      </c>
      <c r="Y13" s="83">
        <v>47.5</v>
      </c>
      <c r="Z13" s="83">
        <v>118.57</v>
      </c>
      <c r="AA13" s="84">
        <v>2.1808999999999999E-7</v>
      </c>
      <c r="AB13" s="84">
        <v>2.7161000000000002E-9</v>
      </c>
      <c r="AC13" s="84">
        <v>9.0168000000000003E-10</v>
      </c>
      <c r="AD13" s="84">
        <v>9.5555999999999996E-9</v>
      </c>
      <c r="AE13" s="84">
        <v>1.1901000000000001E-10</v>
      </c>
      <c r="AF13" s="84">
        <v>1.2454E-2</v>
      </c>
      <c r="AG13" s="84">
        <v>4.1343999999999999E-3</v>
      </c>
      <c r="AH13" s="84">
        <v>1.1814E-2</v>
      </c>
      <c r="AI13" s="84">
        <v>4.1200000000000004E-3</v>
      </c>
      <c r="AJ13" s="84">
        <v>54.2</v>
      </c>
      <c r="AK13" s="84">
        <v>3.49</v>
      </c>
      <c r="AL13" s="83">
        <v>31.06</v>
      </c>
      <c r="AM13" s="83">
        <v>-16.66</v>
      </c>
      <c r="AN13" s="83">
        <v>9.49</v>
      </c>
      <c r="AO13" s="83">
        <v>41.03</v>
      </c>
      <c r="AP13" s="83">
        <v>-34.79</v>
      </c>
      <c r="AQ13" s="83" t="s">
        <v>68</v>
      </c>
      <c r="AR13" s="83" t="s">
        <v>68</v>
      </c>
    </row>
    <row r="14" spans="1:44" s="83" customFormat="1">
      <c r="A14" s="83">
        <v>15</v>
      </c>
      <c r="B14" s="83" t="s">
        <v>16</v>
      </c>
      <c r="C14" s="83" t="s">
        <v>142</v>
      </c>
      <c r="D14" s="83">
        <v>1</v>
      </c>
      <c r="E14" s="83" t="s">
        <v>143</v>
      </c>
      <c r="F14" s="83" t="s">
        <v>144</v>
      </c>
      <c r="G14" s="84">
        <v>1.9992000000000001E-8</v>
      </c>
      <c r="H14" s="84">
        <v>1.4807999999999999E-10</v>
      </c>
      <c r="I14" s="84">
        <v>4.6198000000000002E-12</v>
      </c>
      <c r="J14" s="101">
        <v>1.5919000000000001E-9</v>
      </c>
      <c r="K14" s="84">
        <v>1.1789E-11</v>
      </c>
      <c r="L14" s="84">
        <v>2.7861999999999998E-13</v>
      </c>
      <c r="M14" s="83">
        <v>1.5919000000000001</v>
      </c>
      <c r="N14" s="83">
        <v>1.18E-2</v>
      </c>
      <c r="O14" s="83">
        <v>2.9999999999999997E-4</v>
      </c>
      <c r="P14" s="84">
        <v>1.0635000000000001E-8</v>
      </c>
      <c r="Q14" s="84">
        <v>7.8190999999999999E-11</v>
      </c>
      <c r="R14" s="84">
        <v>1.7454E-12</v>
      </c>
      <c r="S14" s="84">
        <v>7.4070999999999998E-3</v>
      </c>
      <c r="T14" s="84">
        <v>2.3109000000000001E-4</v>
      </c>
      <c r="U14" s="84">
        <v>7.3514000000000001E-3</v>
      </c>
      <c r="V14" s="84">
        <v>1.6021000000000001E-4</v>
      </c>
      <c r="W14" s="84">
        <v>7.5846999999999998</v>
      </c>
      <c r="X14" s="84">
        <v>442.42</v>
      </c>
      <c r="Y14" s="83">
        <v>7.58</v>
      </c>
      <c r="Z14" s="83">
        <v>413.57</v>
      </c>
      <c r="AA14" s="84">
        <v>7.2772999999999999E-8</v>
      </c>
      <c r="AB14" s="84">
        <v>8.5764000000000005E-10</v>
      </c>
      <c r="AC14" s="84">
        <v>3.0094999999999998E-10</v>
      </c>
      <c r="AD14" s="84">
        <v>3.2317999999999999E-9</v>
      </c>
      <c r="AE14" s="84">
        <v>3.8068E-11</v>
      </c>
      <c r="AF14" s="84">
        <v>1.1785E-2</v>
      </c>
      <c r="AG14" s="84">
        <v>4.1355000000000003E-3</v>
      </c>
      <c r="AH14" s="84">
        <v>1.1814E-2</v>
      </c>
      <c r="AI14" s="84">
        <v>4.1200999999999998E-3</v>
      </c>
      <c r="AJ14" s="84">
        <v>-2.4500000000000002</v>
      </c>
      <c r="AK14" s="84">
        <v>3.73</v>
      </c>
      <c r="AL14" s="83">
        <v>-27.94</v>
      </c>
      <c r="AM14" s="83">
        <v>-16.309999999999999</v>
      </c>
      <c r="AN14" s="83">
        <v>1.84</v>
      </c>
      <c r="AO14" s="83">
        <v>10.92</v>
      </c>
      <c r="AP14" s="83">
        <v>266.24</v>
      </c>
      <c r="AQ14" s="83" t="s">
        <v>68</v>
      </c>
      <c r="AR14" s="83" t="s">
        <v>68</v>
      </c>
    </row>
    <row r="15" spans="1:44" s="83" customFormat="1">
      <c r="A15" s="83">
        <v>16</v>
      </c>
      <c r="B15" s="83" t="s">
        <v>16</v>
      </c>
      <c r="C15" s="83" t="s">
        <v>145</v>
      </c>
      <c r="D15" s="83">
        <v>1</v>
      </c>
      <c r="E15" s="83" t="s">
        <v>146</v>
      </c>
      <c r="F15" s="83" t="s">
        <v>147</v>
      </c>
      <c r="G15" s="84">
        <v>2.5168000000000001E-8</v>
      </c>
      <c r="H15" s="84">
        <v>1.8653E-10</v>
      </c>
      <c r="I15" s="84">
        <v>5.6515999999999999E-12</v>
      </c>
      <c r="J15" s="84">
        <v>2.0213E-9</v>
      </c>
      <c r="K15" s="84">
        <v>1.4968999999999999E-11</v>
      </c>
      <c r="L15" s="84">
        <v>3.4027999999999999E-13</v>
      </c>
      <c r="M15" s="83">
        <v>2.0213000000000001</v>
      </c>
      <c r="N15" s="83">
        <v>1.4999999999999999E-2</v>
      </c>
      <c r="O15" s="83">
        <v>2.9999999999999997E-4</v>
      </c>
      <c r="P15" s="84">
        <v>1.062E-8</v>
      </c>
      <c r="Q15" s="84">
        <v>7.8053000000000004E-11</v>
      </c>
      <c r="R15" s="84">
        <v>1.7163000000000001E-12</v>
      </c>
      <c r="S15" s="84">
        <v>7.4114999999999997E-3</v>
      </c>
      <c r="T15" s="84">
        <v>2.2455000000000001E-4</v>
      </c>
      <c r="U15" s="84">
        <v>7.3496000000000004E-3</v>
      </c>
      <c r="V15" s="84">
        <v>1.5882E-4</v>
      </c>
      <c r="W15" s="84">
        <v>8.4255999999999993</v>
      </c>
      <c r="X15" s="84">
        <v>413.89</v>
      </c>
      <c r="Y15" s="83">
        <v>8.43</v>
      </c>
      <c r="Z15" s="83">
        <v>385.61</v>
      </c>
      <c r="AA15" s="84">
        <v>1.1154E-7</v>
      </c>
      <c r="AB15" s="84">
        <v>1.3183000000000001E-9</v>
      </c>
      <c r="AC15" s="84">
        <v>4.6229000000000001E-10</v>
      </c>
      <c r="AD15" s="84">
        <v>4.9468999999999999E-9</v>
      </c>
      <c r="AE15" s="84">
        <v>5.8448999999999994E-11</v>
      </c>
      <c r="AF15" s="84">
        <v>1.1818E-2</v>
      </c>
      <c r="AG15" s="84">
        <v>4.1444999999999997E-3</v>
      </c>
      <c r="AH15" s="84">
        <v>1.1814E-2</v>
      </c>
      <c r="AI15" s="84">
        <v>4.1200999999999998E-3</v>
      </c>
      <c r="AJ15" s="84">
        <v>0.35099999999999998</v>
      </c>
      <c r="AK15" s="84">
        <v>5.92</v>
      </c>
      <c r="AL15" s="83">
        <v>-25.09</v>
      </c>
      <c r="AM15" s="83">
        <v>-14.16</v>
      </c>
      <c r="AN15" s="83">
        <v>2.31</v>
      </c>
      <c r="AO15" s="83">
        <v>16.73</v>
      </c>
      <c r="AP15" s="83">
        <v>237.7</v>
      </c>
      <c r="AQ15" s="83" t="s">
        <v>68</v>
      </c>
      <c r="AR15" s="83" t="s">
        <v>68</v>
      </c>
    </row>
    <row r="16" spans="1:44" s="83" customFormat="1">
      <c r="A16" s="83">
        <v>17</v>
      </c>
      <c r="B16" s="83" t="s">
        <v>16</v>
      </c>
      <c r="C16" s="83" t="s">
        <v>148</v>
      </c>
      <c r="D16" s="83">
        <v>1</v>
      </c>
      <c r="E16" s="83" t="s">
        <v>149</v>
      </c>
      <c r="F16" s="83" t="s">
        <v>150</v>
      </c>
      <c r="G16" s="84">
        <v>5.7063E-8</v>
      </c>
      <c r="H16" s="84">
        <v>4.2228000000000001E-10</v>
      </c>
      <c r="I16" s="84">
        <v>1.0733E-11</v>
      </c>
      <c r="J16" s="84">
        <v>4.6135999999999999E-9</v>
      </c>
      <c r="K16" s="84">
        <v>3.4123000000000001E-11</v>
      </c>
      <c r="L16" s="84">
        <v>7.1374000000000005E-13</v>
      </c>
      <c r="M16" s="83">
        <v>4.6135999999999999</v>
      </c>
      <c r="N16" s="83">
        <v>3.4099999999999998E-2</v>
      </c>
      <c r="O16" s="83">
        <v>6.9999999999999999E-4</v>
      </c>
      <c r="P16" s="84">
        <v>1.0622000000000001E-8</v>
      </c>
      <c r="Q16" s="84">
        <v>7.8092999999999999E-11</v>
      </c>
      <c r="R16" s="84">
        <v>1.7272E-12</v>
      </c>
      <c r="S16" s="84">
        <v>7.4002E-3</v>
      </c>
      <c r="T16" s="84">
        <v>1.8809999999999999E-4</v>
      </c>
      <c r="U16" s="84">
        <v>7.3521000000000003E-3</v>
      </c>
      <c r="V16" s="84">
        <v>1.5896000000000001E-4</v>
      </c>
      <c r="W16" s="84">
        <v>6.5366999999999997</v>
      </c>
      <c r="X16" s="84">
        <v>183.29</v>
      </c>
      <c r="Y16" s="83">
        <v>6.54</v>
      </c>
      <c r="Z16" s="83">
        <v>159.62</v>
      </c>
      <c r="AA16" s="84">
        <v>1.7928E-7</v>
      </c>
      <c r="AB16" s="84">
        <v>2.1216999999999998E-9</v>
      </c>
      <c r="AC16" s="84">
        <v>7.4242000000000001E-10</v>
      </c>
      <c r="AD16" s="84">
        <v>7.9154000000000002E-9</v>
      </c>
      <c r="AE16" s="84">
        <v>9.3713000000000005E-11</v>
      </c>
      <c r="AF16" s="84">
        <v>1.1834000000000001E-2</v>
      </c>
      <c r="AG16" s="84">
        <v>4.1409999999999997E-3</v>
      </c>
      <c r="AH16" s="84">
        <v>1.1814E-2</v>
      </c>
      <c r="AI16" s="84">
        <v>4.1202000000000001E-3</v>
      </c>
      <c r="AJ16" s="84">
        <v>1.7</v>
      </c>
      <c r="AK16" s="84">
        <v>5.0599999999999996</v>
      </c>
      <c r="AL16" s="83">
        <v>-23.66</v>
      </c>
      <c r="AM16" s="83">
        <v>-15.01</v>
      </c>
      <c r="AN16" s="83">
        <v>5.24</v>
      </c>
      <c r="AO16" s="83">
        <v>26.9</v>
      </c>
      <c r="AP16" s="83">
        <v>7.11</v>
      </c>
      <c r="AQ16" s="83" t="s">
        <v>68</v>
      </c>
      <c r="AR16" s="83" t="s">
        <v>68</v>
      </c>
    </row>
    <row r="17" spans="1:44" s="83" customFormat="1">
      <c r="A17" s="83">
        <v>18</v>
      </c>
      <c r="B17" s="83" t="s">
        <v>16</v>
      </c>
      <c r="C17" s="83" t="s">
        <v>151</v>
      </c>
      <c r="D17" s="83">
        <v>1</v>
      </c>
      <c r="E17" s="83" t="s">
        <v>152</v>
      </c>
      <c r="F17" s="83" t="s">
        <v>153</v>
      </c>
      <c r="G17" s="84">
        <v>4.9302E-8</v>
      </c>
      <c r="H17" s="84">
        <v>3.6428999999999999E-10</v>
      </c>
      <c r="I17" s="84">
        <v>9.6630000000000003E-12</v>
      </c>
      <c r="J17" s="84">
        <v>3.9769000000000002E-9</v>
      </c>
      <c r="K17" s="84">
        <v>2.9365E-11</v>
      </c>
      <c r="L17" s="84">
        <v>6.2634999999999995E-13</v>
      </c>
      <c r="M17" s="83">
        <v>3.9769000000000001</v>
      </c>
      <c r="N17" s="83">
        <v>2.9399999999999999E-2</v>
      </c>
      <c r="O17" s="83">
        <v>5.9999999999999995E-4</v>
      </c>
      <c r="P17" s="84">
        <v>1.0617E-8</v>
      </c>
      <c r="Q17" s="84">
        <v>7.8059000000000004E-11</v>
      </c>
      <c r="R17" s="84">
        <v>1.7276E-12</v>
      </c>
      <c r="S17" s="84">
        <v>7.3891E-3</v>
      </c>
      <c r="T17" s="84">
        <v>1.9599999999999999E-4</v>
      </c>
      <c r="U17" s="84">
        <v>7.3515000000000004E-3</v>
      </c>
      <c r="V17" s="84">
        <v>1.5917000000000001E-4</v>
      </c>
      <c r="W17" s="84">
        <v>5.1116000000000001</v>
      </c>
      <c r="X17" s="84">
        <v>231.37</v>
      </c>
      <c r="Y17" s="83">
        <v>5.1100000000000003</v>
      </c>
      <c r="Z17" s="83">
        <v>206.74</v>
      </c>
      <c r="AA17" s="84">
        <v>1.7699E-7</v>
      </c>
      <c r="AB17" s="84">
        <v>2.0903000000000001E-9</v>
      </c>
      <c r="AC17" s="84">
        <v>7.3256999999999998E-10</v>
      </c>
      <c r="AD17" s="84">
        <v>7.8050999999999999E-9</v>
      </c>
      <c r="AE17" s="84">
        <v>9.2158000000000004E-11</v>
      </c>
      <c r="AF17" s="84">
        <v>1.1809999999999999E-2</v>
      </c>
      <c r="AG17" s="84">
        <v>4.1390999999999997E-3</v>
      </c>
      <c r="AH17" s="84">
        <v>1.1814E-2</v>
      </c>
      <c r="AI17" s="84">
        <v>4.1200999999999998E-3</v>
      </c>
      <c r="AJ17" s="84">
        <v>-0.30199999999999999</v>
      </c>
      <c r="AK17" s="84">
        <v>4.63</v>
      </c>
      <c r="AL17" s="83">
        <v>-25.73</v>
      </c>
      <c r="AM17" s="83">
        <v>-15.43</v>
      </c>
      <c r="AN17" s="83">
        <v>4.53</v>
      </c>
      <c r="AO17" s="83">
        <v>26.55</v>
      </c>
      <c r="AP17" s="83">
        <v>55.18</v>
      </c>
      <c r="AQ17" s="83" t="s">
        <v>68</v>
      </c>
      <c r="AR17" s="83" t="s">
        <v>68</v>
      </c>
    </row>
    <row r="18" spans="1:44" s="83" customFormat="1">
      <c r="A18" s="83">
        <v>19</v>
      </c>
      <c r="B18" s="83" t="s">
        <v>16</v>
      </c>
      <c r="C18" s="83" t="s">
        <v>154</v>
      </c>
      <c r="D18" s="83">
        <v>1</v>
      </c>
      <c r="E18" s="83" t="s">
        <v>155</v>
      </c>
      <c r="F18" s="83" t="s">
        <v>156</v>
      </c>
      <c r="G18" s="84">
        <v>1.6298000000000001E-8</v>
      </c>
      <c r="H18" s="84">
        <v>1.2045000000000001E-10</v>
      </c>
      <c r="I18" s="84">
        <v>4.2334999999999997E-12</v>
      </c>
      <c r="J18" s="101">
        <v>1.3053E-9</v>
      </c>
      <c r="K18" s="84">
        <v>9.6474000000000003E-12</v>
      </c>
      <c r="L18" s="84">
        <v>2.4768999999999998E-13</v>
      </c>
      <c r="M18" s="83">
        <v>1.3052999999999999</v>
      </c>
      <c r="N18" s="83">
        <v>9.5999999999999992E-3</v>
      </c>
      <c r="O18" s="83">
        <v>2.0000000000000001E-4</v>
      </c>
      <c r="P18" s="84">
        <v>1.0632000000000001E-8</v>
      </c>
      <c r="Q18" s="84">
        <v>7.8163000000000005E-11</v>
      </c>
      <c r="R18" s="84">
        <v>1.7222000000000001E-12</v>
      </c>
      <c r="S18" s="84">
        <v>7.3905999999999998E-3</v>
      </c>
      <c r="T18" s="84">
        <v>2.5975999999999999E-4</v>
      </c>
      <c r="U18" s="84">
        <v>7.3515000000000004E-3</v>
      </c>
      <c r="V18" s="84">
        <v>1.5922000000000001E-4</v>
      </c>
      <c r="W18" s="84">
        <v>5.3162000000000003</v>
      </c>
      <c r="X18" s="84">
        <v>631.41999999999996</v>
      </c>
      <c r="Y18" s="83">
        <v>5.32</v>
      </c>
      <c r="Z18" s="83">
        <v>598.79</v>
      </c>
      <c r="AA18" s="84">
        <v>5.7069E-8</v>
      </c>
      <c r="AB18" s="84">
        <v>6.7215999999999998E-10</v>
      </c>
      <c r="AC18" s="84">
        <v>2.3612999999999999E-10</v>
      </c>
      <c r="AD18" s="84">
        <v>2.5351000000000001E-9</v>
      </c>
      <c r="AE18" s="84">
        <v>2.9854000000000001E-11</v>
      </c>
      <c r="AF18" s="84">
        <v>1.1778E-2</v>
      </c>
      <c r="AG18" s="84">
        <v>4.1377000000000002E-3</v>
      </c>
      <c r="AH18" s="84">
        <v>1.1814E-2</v>
      </c>
      <c r="AI18" s="84">
        <v>4.1203000000000004E-3</v>
      </c>
      <c r="AJ18" s="84">
        <v>-3.05</v>
      </c>
      <c r="AK18" s="84">
        <v>4.22</v>
      </c>
      <c r="AL18" s="83">
        <v>-28.58</v>
      </c>
      <c r="AM18" s="83">
        <v>-15.82</v>
      </c>
      <c r="AN18" s="83">
        <v>1.5</v>
      </c>
      <c r="AO18" s="83">
        <v>8.56</v>
      </c>
      <c r="AP18" s="83">
        <v>455.23</v>
      </c>
      <c r="AQ18" s="83" t="s">
        <v>68</v>
      </c>
      <c r="AR18" s="83" t="s">
        <v>68</v>
      </c>
    </row>
    <row r="19" spans="1:44" s="83" customFormat="1">
      <c r="A19" s="83">
        <v>20</v>
      </c>
      <c r="B19" s="83" t="s">
        <v>16</v>
      </c>
      <c r="C19" s="83" t="s">
        <v>90</v>
      </c>
      <c r="D19" s="83">
        <v>1</v>
      </c>
      <c r="E19" s="83" t="s">
        <v>157</v>
      </c>
      <c r="F19" s="83" t="s">
        <v>158</v>
      </c>
      <c r="G19" s="84">
        <v>1.2313999999999999E-9</v>
      </c>
      <c r="H19" s="84">
        <v>8.9373000000000007E-12</v>
      </c>
      <c r="I19" s="84">
        <v>1.7169000000000001E-12</v>
      </c>
      <c r="J19" s="84">
        <v>9.4767999999999995E-11</v>
      </c>
      <c r="K19" s="84">
        <v>6.8880999999999997E-13</v>
      </c>
      <c r="L19" s="84">
        <v>6.8340000000000002E-14</v>
      </c>
      <c r="M19" s="83">
        <v>9.4799999999999995E-2</v>
      </c>
      <c r="N19" s="83">
        <v>6.9999999999999999E-4</v>
      </c>
      <c r="O19" s="83">
        <v>1E-4</v>
      </c>
      <c r="P19" s="84">
        <v>1.0633999999999999E-8</v>
      </c>
      <c r="Q19" s="84">
        <v>7.8166000000000004E-11</v>
      </c>
      <c r="R19" s="84">
        <v>1.7233999999999999E-12</v>
      </c>
      <c r="S19" s="84">
        <v>7.2576000000000003E-3</v>
      </c>
      <c r="T19" s="84">
        <v>1.3942E-3</v>
      </c>
      <c r="U19" s="84">
        <v>7.3512999999999998E-3</v>
      </c>
      <c r="V19" s="84">
        <v>1.5891000000000001E-4</v>
      </c>
      <c r="W19" s="84">
        <v>-12.752000000000001</v>
      </c>
      <c r="X19" s="84">
        <v>7773.7</v>
      </c>
      <c r="Y19" s="83">
        <v>-12.75</v>
      </c>
      <c r="Z19" s="83">
        <v>7598.21</v>
      </c>
      <c r="AA19" s="83" t="s">
        <v>80</v>
      </c>
      <c r="AB19" s="83" t="s">
        <v>80</v>
      </c>
      <c r="AC19" s="83" t="s">
        <v>80</v>
      </c>
      <c r="AD19" s="83" t="s">
        <v>80</v>
      </c>
      <c r="AE19" s="83" t="s">
        <v>80</v>
      </c>
      <c r="AF19" s="83" t="s">
        <v>80</v>
      </c>
      <c r="AG19" s="83" t="s">
        <v>80</v>
      </c>
      <c r="AH19" s="83" t="s">
        <v>80</v>
      </c>
      <c r="AI19" s="83" t="s">
        <v>80</v>
      </c>
      <c r="AJ19" s="83" t="s">
        <v>80</v>
      </c>
      <c r="AK19" s="83" t="s">
        <v>80</v>
      </c>
      <c r="AL19" s="83" t="s">
        <v>80</v>
      </c>
      <c r="AM19" s="83" t="s">
        <v>80</v>
      </c>
      <c r="AN19" s="83">
        <v>0</v>
      </c>
      <c r="AO19" s="83">
        <v>0</v>
      </c>
      <c r="AP19" s="83">
        <v>7597.5</v>
      </c>
      <c r="AQ19" s="83" t="s">
        <v>68</v>
      </c>
      <c r="AR19" s="83" t="s">
        <v>68</v>
      </c>
    </row>
    <row r="20" spans="1:44" s="83" customFormat="1">
      <c r="A20" s="83">
        <v>21</v>
      </c>
      <c r="B20" s="83" t="s">
        <v>16</v>
      </c>
      <c r="C20" s="83" t="s">
        <v>159</v>
      </c>
      <c r="D20" s="83">
        <v>0.502</v>
      </c>
      <c r="E20" s="83" t="s">
        <v>160</v>
      </c>
      <c r="F20" s="83" t="s">
        <v>161</v>
      </c>
      <c r="G20" s="84">
        <v>5.5917999999999998E-8</v>
      </c>
      <c r="H20" s="84">
        <v>4.1206000000000002E-10</v>
      </c>
      <c r="I20" s="84">
        <v>1.0775E-11</v>
      </c>
      <c r="J20" s="84">
        <v>4.4837000000000001E-9</v>
      </c>
      <c r="K20" s="84">
        <v>3.3015999999999997E-11</v>
      </c>
      <c r="L20" s="84">
        <v>6.9715000000000001E-13</v>
      </c>
      <c r="M20" s="83">
        <v>4.4836999999999998</v>
      </c>
      <c r="N20" s="83">
        <v>3.3000000000000002E-2</v>
      </c>
      <c r="O20" s="83">
        <v>6.9999999999999999E-4</v>
      </c>
      <c r="P20" s="84">
        <v>1.0616000000000001E-8</v>
      </c>
      <c r="Q20" s="84">
        <v>7.8036999999999996E-11</v>
      </c>
      <c r="R20" s="84">
        <v>1.7166E-12</v>
      </c>
      <c r="S20" s="84">
        <v>7.3691E-3</v>
      </c>
      <c r="T20" s="84">
        <v>1.9269999999999999E-4</v>
      </c>
      <c r="U20" s="84">
        <v>7.3514000000000001E-3</v>
      </c>
      <c r="V20" s="84">
        <v>1.5872999999999999E-4</v>
      </c>
      <c r="W20" s="84">
        <v>2.4085999999999999</v>
      </c>
      <c r="X20" s="84">
        <v>214.04</v>
      </c>
      <c r="Y20" s="83">
        <v>2.41</v>
      </c>
      <c r="Z20" s="83">
        <v>189.76</v>
      </c>
      <c r="AA20" s="84">
        <v>2.3552000000000001E-7</v>
      </c>
      <c r="AB20" s="84">
        <v>2.7591000000000001E-9</v>
      </c>
      <c r="AC20" s="84">
        <v>9.7399999999999995E-10</v>
      </c>
      <c r="AD20" s="84">
        <v>1.0337E-8</v>
      </c>
      <c r="AE20" s="84">
        <v>1.2123E-10</v>
      </c>
      <c r="AF20" s="84">
        <v>1.1715E-2</v>
      </c>
      <c r="AG20" s="84">
        <v>4.1355000000000003E-3</v>
      </c>
      <c r="AH20" s="84">
        <v>1.1814E-2</v>
      </c>
      <c r="AI20" s="84">
        <v>4.1202000000000001E-3</v>
      </c>
      <c r="AJ20" s="84">
        <v>-8.4</v>
      </c>
      <c r="AK20" s="84">
        <v>3.71</v>
      </c>
      <c r="AL20" s="83">
        <v>-34.130000000000003</v>
      </c>
      <c r="AM20" s="83">
        <v>-16.309999999999999</v>
      </c>
      <c r="AN20" s="83">
        <v>10.23</v>
      </c>
      <c r="AO20" s="83">
        <v>70.38</v>
      </c>
      <c r="AP20" s="83">
        <v>37.85</v>
      </c>
      <c r="AQ20" s="83" t="s">
        <v>68</v>
      </c>
      <c r="AR20" s="83" t="s">
        <v>68</v>
      </c>
    </row>
    <row r="21" spans="1:44" s="83" customFormat="1">
      <c r="A21" s="83">
        <v>22</v>
      </c>
      <c r="B21" s="83" t="s">
        <v>16</v>
      </c>
      <c r="C21" s="83" t="s">
        <v>162</v>
      </c>
      <c r="D21" s="83">
        <v>1</v>
      </c>
      <c r="E21" s="83" t="s">
        <v>163</v>
      </c>
      <c r="F21" s="83" t="s">
        <v>164</v>
      </c>
      <c r="G21" s="84">
        <v>1.9702E-8</v>
      </c>
      <c r="H21" s="84">
        <v>1.4581000000000001E-10</v>
      </c>
      <c r="I21" s="84">
        <v>5.07E-12</v>
      </c>
      <c r="J21" s="101">
        <v>1.5784000000000001E-9</v>
      </c>
      <c r="K21" s="84">
        <v>1.1671000000000001E-11</v>
      </c>
      <c r="L21" s="84">
        <v>2.8719000000000001E-13</v>
      </c>
      <c r="M21" s="83">
        <v>1.5784</v>
      </c>
      <c r="N21" s="83">
        <v>1.17E-2</v>
      </c>
      <c r="O21" s="83">
        <v>2.9999999999999997E-4</v>
      </c>
      <c r="P21" s="84">
        <v>1.0641000000000001E-8</v>
      </c>
      <c r="Q21" s="84">
        <v>7.8232999999999998E-11</v>
      </c>
      <c r="R21" s="84">
        <v>1.7315E-12</v>
      </c>
      <c r="S21" s="84">
        <v>7.4009999999999996E-3</v>
      </c>
      <c r="T21" s="84">
        <v>2.5734E-4</v>
      </c>
      <c r="U21" s="84">
        <v>7.3517000000000001E-3</v>
      </c>
      <c r="V21" s="84">
        <v>1.5932000000000001E-4</v>
      </c>
      <c r="W21" s="84">
        <v>6.7080000000000002</v>
      </c>
      <c r="X21" s="84">
        <v>615.23</v>
      </c>
      <c r="Y21" s="83">
        <v>6.71</v>
      </c>
      <c r="Z21" s="83">
        <v>582.91999999999996</v>
      </c>
      <c r="AA21" s="84">
        <v>8.8165999999999997E-8</v>
      </c>
      <c r="AB21" s="84">
        <v>1.0418000000000001E-9</v>
      </c>
      <c r="AC21" s="84">
        <v>3.6486000000000002E-10</v>
      </c>
      <c r="AD21" s="84">
        <v>3.921E-9</v>
      </c>
      <c r="AE21" s="84">
        <v>4.6333000000000003E-11</v>
      </c>
      <c r="AF21" s="84">
        <v>1.1816E-2</v>
      </c>
      <c r="AG21" s="84">
        <v>4.1383000000000001E-3</v>
      </c>
      <c r="AH21" s="84">
        <v>1.1814E-2</v>
      </c>
      <c r="AI21" s="84">
        <v>4.1202000000000001E-3</v>
      </c>
      <c r="AJ21" s="84">
        <v>0.17799999999999999</v>
      </c>
      <c r="AK21" s="84">
        <v>4.4000000000000004</v>
      </c>
      <c r="AL21" s="83">
        <v>-25.22</v>
      </c>
      <c r="AM21" s="83">
        <v>-15.66</v>
      </c>
      <c r="AN21" s="83">
        <v>1.81</v>
      </c>
      <c r="AO21" s="83">
        <v>13.23</v>
      </c>
      <c r="AP21" s="83">
        <v>439.04</v>
      </c>
      <c r="AQ21" s="83" t="s">
        <v>68</v>
      </c>
      <c r="AR21" s="83" t="s">
        <v>68</v>
      </c>
    </row>
    <row r="22" spans="1:44" s="83" customFormat="1">
      <c r="A22" s="83">
        <v>23</v>
      </c>
      <c r="B22" s="83" t="s">
        <v>16</v>
      </c>
      <c r="C22" s="83" t="s">
        <v>165</v>
      </c>
      <c r="D22" s="83">
        <v>1</v>
      </c>
      <c r="E22" s="83" t="s">
        <v>166</v>
      </c>
      <c r="F22" s="83" t="s">
        <v>167</v>
      </c>
      <c r="G22" s="84">
        <v>4.4303000000000003E-8</v>
      </c>
      <c r="H22" s="84">
        <v>3.2837000000000003E-10</v>
      </c>
      <c r="I22" s="84">
        <v>8.8475999999999996E-12</v>
      </c>
      <c r="J22" s="84">
        <v>3.5834999999999999E-9</v>
      </c>
      <c r="K22" s="84">
        <v>2.6545E-11</v>
      </c>
      <c r="L22" s="84">
        <v>5.6875999999999999E-13</v>
      </c>
      <c r="M22" s="83">
        <v>3.5834999999999999</v>
      </c>
      <c r="N22" s="83">
        <v>2.6499999999999999E-2</v>
      </c>
      <c r="O22" s="83">
        <v>5.9999999999999995E-4</v>
      </c>
      <c r="P22" s="84">
        <v>1.0668999999999999E-8</v>
      </c>
      <c r="Q22" s="84">
        <v>7.8429999999999994E-11</v>
      </c>
      <c r="R22" s="84">
        <v>1.7219E-12</v>
      </c>
      <c r="S22" s="84">
        <v>7.4120999999999996E-3</v>
      </c>
      <c r="T22" s="84">
        <v>1.9971E-4</v>
      </c>
      <c r="U22" s="84">
        <v>7.3511999999999996E-3</v>
      </c>
      <c r="V22" s="84">
        <v>1.5927000000000001E-4</v>
      </c>
      <c r="W22" s="84">
        <v>8.2843999999999998</v>
      </c>
      <c r="X22" s="84">
        <v>253.92</v>
      </c>
      <c r="Y22" s="83">
        <v>8.2799999999999994</v>
      </c>
      <c r="Z22" s="83">
        <v>228.84</v>
      </c>
      <c r="AA22" s="84">
        <v>1.5622999999999999E-7</v>
      </c>
      <c r="AB22" s="84">
        <v>1.8439E-9</v>
      </c>
      <c r="AC22" s="84">
        <v>6.4660000000000002E-10</v>
      </c>
      <c r="AD22" s="84">
        <v>6.8990000000000003E-9</v>
      </c>
      <c r="AE22" s="84">
        <v>8.1400999999999994E-11</v>
      </c>
      <c r="AF22" s="84">
        <v>1.1802999999999999E-2</v>
      </c>
      <c r="AG22" s="84">
        <v>4.1387999999999998E-3</v>
      </c>
      <c r="AH22" s="84">
        <v>1.1814E-2</v>
      </c>
      <c r="AI22" s="84">
        <v>4.1200999999999998E-3</v>
      </c>
      <c r="AJ22" s="84">
        <v>-0.97</v>
      </c>
      <c r="AK22" s="84">
        <v>4.55</v>
      </c>
      <c r="AL22" s="83">
        <v>-26.42</v>
      </c>
      <c r="AM22" s="83">
        <v>-15.51</v>
      </c>
      <c r="AN22" s="83">
        <v>4.07</v>
      </c>
      <c r="AO22" s="83">
        <v>23.44</v>
      </c>
      <c r="AP22" s="83">
        <v>77.739999999999995</v>
      </c>
      <c r="AQ22" s="83" t="s">
        <v>68</v>
      </c>
      <c r="AR22" s="83" t="s">
        <v>68</v>
      </c>
    </row>
    <row r="23" spans="1:44" s="83" customFormat="1">
      <c r="A23" s="83">
        <v>24</v>
      </c>
      <c r="B23" s="83" t="s">
        <v>16</v>
      </c>
      <c r="C23" s="83" t="s">
        <v>168</v>
      </c>
      <c r="D23" s="83">
        <v>1</v>
      </c>
      <c r="E23" s="83" t="s">
        <v>169</v>
      </c>
      <c r="F23" s="83" t="s">
        <v>170</v>
      </c>
      <c r="G23" s="84">
        <v>1.5802999999999999E-8</v>
      </c>
      <c r="H23" s="84">
        <v>1.1697000000000001E-10</v>
      </c>
      <c r="I23" s="84">
        <v>4.0425999999999998E-12</v>
      </c>
      <c r="J23" s="101">
        <v>1.2715E-9</v>
      </c>
      <c r="K23" s="84">
        <v>9.4088999999999996E-12</v>
      </c>
      <c r="L23" s="84">
        <v>2.3603000000000001E-13</v>
      </c>
      <c r="M23" s="83">
        <v>1.2715000000000001</v>
      </c>
      <c r="N23" s="83">
        <v>9.4000000000000004E-3</v>
      </c>
      <c r="O23" s="83">
        <v>2.0000000000000001E-4</v>
      </c>
      <c r="P23" s="84">
        <v>1.0603000000000001E-8</v>
      </c>
      <c r="Q23" s="84">
        <v>7.7943000000000004E-11</v>
      </c>
      <c r="R23" s="84">
        <v>1.7291E-12</v>
      </c>
      <c r="S23" s="84">
        <v>7.4016000000000004E-3</v>
      </c>
      <c r="T23" s="84">
        <v>2.5580999999999998E-4</v>
      </c>
      <c r="U23" s="84">
        <v>7.3511999999999996E-3</v>
      </c>
      <c r="V23" s="84">
        <v>1.5920999999999999E-4</v>
      </c>
      <c r="W23" s="84">
        <v>6.8567999999999998</v>
      </c>
      <c r="X23" s="84">
        <v>606.73</v>
      </c>
      <c r="Y23" s="83">
        <v>6.86</v>
      </c>
      <c r="Z23" s="83">
        <v>574.6</v>
      </c>
      <c r="AA23" s="84">
        <v>6.7619000000000005E-8</v>
      </c>
      <c r="AB23" s="84">
        <v>7.9920999999999997E-10</v>
      </c>
      <c r="AC23" s="84">
        <v>2.7983999999999999E-10</v>
      </c>
      <c r="AD23" s="84">
        <v>3.0223999999999998E-9</v>
      </c>
      <c r="AE23" s="84">
        <v>3.5684000000000002E-11</v>
      </c>
      <c r="AF23" s="84">
        <v>1.1819E-2</v>
      </c>
      <c r="AG23" s="84">
        <v>4.1384000000000004E-3</v>
      </c>
      <c r="AH23" s="84">
        <v>1.1814E-2</v>
      </c>
      <c r="AI23" s="84">
        <v>4.1200999999999998E-3</v>
      </c>
      <c r="AJ23" s="84">
        <v>0.41599999999999998</v>
      </c>
      <c r="AK23" s="84">
        <v>4.4400000000000004</v>
      </c>
      <c r="AL23" s="83">
        <v>-24.98</v>
      </c>
      <c r="AM23" s="83">
        <v>-15.61</v>
      </c>
      <c r="AN23" s="83">
        <v>1.45</v>
      </c>
      <c r="AO23" s="83">
        <v>10.14</v>
      </c>
      <c r="AP23" s="83">
        <v>430.55</v>
      </c>
      <c r="AQ23" s="83" t="s">
        <v>68</v>
      </c>
      <c r="AR23" s="83" t="s">
        <v>68</v>
      </c>
    </row>
    <row r="24" spans="1:44" s="83" customFormat="1">
      <c r="A24" s="83">
        <v>25</v>
      </c>
      <c r="B24" s="83" t="s">
        <v>16</v>
      </c>
      <c r="C24" s="83" t="s">
        <v>171</v>
      </c>
      <c r="D24" s="83">
        <v>1</v>
      </c>
      <c r="E24" s="83" t="s">
        <v>172</v>
      </c>
      <c r="F24" s="83" t="s">
        <v>173</v>
      </c>
      <c r="G24" s="84">
        <v>4.7565999999999997E-8</v>
      </c>
      <c r="H24" s="84">
        <v>3.5310999999999998E-10</v>
      </c>
      <c r="I24" s="84">
        <v>8.7170999999999997E-12</v>
      </c>
      <c r="J24" s="84">
        <v>3.9082000000000002E-9</v>
      </c>
      <c r="K24" s="84">
        <v>2.8991E-11</v>
      </c>
      <c r="L24" s="84">
        <v>6.0918000000000004E-13</v>
      </c>
      <c r="M24" s="83">
        <v>3.9081999999999999</v>
      </c>
      <c r="N24" s="83">
        <v>2.9000000000000001E-2</v>
      </c>
      <c r="O24" s="83">
        <v>5.9999999999999995E-4</v>
      </c>
      <c r="P24" s="84">
        <v>1.062E-8</v>
      </c>
      <c r="Q24" s="84">
        <v>7.8083999999999999E-11</v>
      </c>
      <c r="R24" s="84">
        <v>1.7256E-12</v>
      </c>
      <c r="S24" s="84">
        <v>7.4235000000000004E-3</v>
      </c>
      <c r="T24" s="84">
        <v>1.8326E-4</v>
      </c>
      <c r="U24" s="84">
        <v>7.3514000000000001E-3</v>
      </c>
      <c r="V24" s="84">
        <v>1.5906000000000001E-4</v>
      </c>
      <c r="W24" s="84">
        <v>9.8047000000000004</v>
      </c>
      <c r="X24" s="84">
        <v>152.16</v>
      </c>
      <c r="Y24" s="83">
        <v>9.8000000000000007</v>
      </c>
      <c r="Z24" s="83">
        <v>129.12</v>
      </c>
      <c r="AA24" s="84">
        <v>1.4994999999999999E-7</v>
      </c>
      <c r="AB24" s="84">
        <v>1.7705E-9</v>
      </c>
      <c r="AC24" s="84">
        <v>6.2077000000000002E-10</v>
      </c>
      <c r="AD24" s="84">
        <v>6.6244000000000004E-9</v>
      </c>
      <c r="AE24" s="84">
        <v>7.8241999999999997E-11</v>
      </c>
      <c r="AF24" s="84">
        <v>1.1807E-2</v>
      </c>
      <c r="AG24" s="84">
        <v>4.1396999999999996E-3</v>
      </c>
      <c r="AH24" s="84">
        <v>1.1814E-2</v>
      </c>
      <c r="AI24" s="84">
        <v>4.1200999999999998E-3</v>
      </c>
      <c r="AJ24" s="84">
        <v>-0.61099999999999999</v>
      </c>
      <c r="AK24" s="84">
        <v>4.7699999999999996</v>
      </c>
      <c r="AL24" s="83">
        <v>-26.06</v>
      </c>
      <c r="AM24" s="83">
        <v>-15.29</v>
      </c>
      <c r="AN24" s="83">
        <v>4.37</v>
      </c>
      <c r="AO24" s="83">
        <v>22.5</v>
      </c>
      <c r="AP24" s="83">
        <v>-24.02</v>
      </c>
      <c r="AQ24" s="83" t="s">
        <v>68</v>
      </c>
      <c r="AR24" s="83" t="s">
        <v>68</v>
      </c>
    </row>
    <row r="25" spans="1:44" s="83" customFormat="1">
      <c r="A25" s="83">
        <v>26</v>
      </c>
      <c r="B25" s="83" t="s">
        <v>16</v>
      </c>
      <c r="C25" s="83" t="s">
        <v>174</v>
      </c>
      <c r="D25" s="83">
        <v>1</v>
      </c>
      <c r="E25" s="83" t="s">
        <v>175</v>
      </c>
      <c r="F25" s="83" t="s">
        <v>176</v>
      </c>
      <c r="G25" s="84">
        <v>2.2877E-8</v>
      </c>
      <c r="H25" s="84">
        <v>1.6953000000000001E-10</v>
      </c>
      <c r="I25" s="84">
        <v>5.4601999999999997E-12</v>
      </c>
      <c r="J25" s="101">
        <v>1.8347000000000001E-9</v>
      </c>
      <c r="K25" s="84">
        <v>1.3585000000000001E-11</v>
      </c>
      <c r="L25" s="84">
        <v>3.2473999999999999E-13</v>
      </c>
      <c r="M25" s="83">
        <v>1.8347</v>
      </c>
      <c r="N25" s="83">
        <v>1.3599999999999999E-2</v>
      </c>
      <c r="O25" s="83">
        <v>2.9999999999999997E-4</v>
      </c>
      <c r="P25" s="84">
        <v>1.0678999999999999E-8</v>
      </c>
      <c r="Q25" s="84">
        <v>7.8508000000000004E-11</v>
      </c>
      <c r="R25" s="84">
        <v>1.733E-12</v>
      </c>
      <c r="S25" s="84">
        <v>7.4104000000000001E-3</v>
      </c>
      <c r="T25" s="84">
        <v>2.3868000000000001E-4</v>
      </c>
      <c r="U25" s="84">
        <v>7.3518000000000003E-3</v>
      </c>
      <c r="V25" s="84">
        <v>1.5996000000000001E-4</v>
      </c>
      <c r="W25" s="84">
        <v>7.9775</v>
      </c>
      <c r="X25" s="84">
        <v>492.07</v>
      </c>
      <c r="Y25" s="83">
        <v>7.98</v>
      </c>
      <c r="Z25" s="83">
        <v>462.23</v>
      </c>
      <c r="AA25" s="84">
        <v>9.5740999999999997E-8</v>
      </c>
      <c r="AB25" s="84">
        <v>1.1326E-9</v>
      </c>
      <c r="AC25" s="84">
        <v>3.9631999999999998E-10</v>
      </c>
      <c r="AD25" s="84">
        <v>4.2485E-9</v>
      </c>
      <c r="AE25" s="84">
        <v>5.0222E-11</v>
      </c>
      <c r="AF25" s="84">
        <v>1.183E-2</v>
      </c>
      <c r="AG25" s="84">
        <v>4.1395E-3</v>
      </c>
      <c r="AH25" s="84">
        <v>1.1815000000000001E-2</v>
      </c>
      <c r="AI25" s="84">
        <v>4.1202000000000001E-3</v>
      </c>
      <c r="AJ25" s="84">
        <v>1.28</v>
      </c>
      <c r="AK25" s="84">
        <v>4.7</v>
      </c>
      <c r="AL25" s="83">
        <v>-24.09</v>
      </c>
      <c r="AM25" s="83">
        <v>-15.36</v>
      </c>
      <c r="AN25" s="83">
        <v>2.1</v>
      </c>
      <c r="AO25" s="83">
        <v>14.36</v>
      </c>
      <c r="AP25" s="83">
        <v>315.88</v>
      </c>
      <c r="AQ25" s="83" t="s">
        <v>68</v>
      </c>
      <c r="AR25" s="83" t="s">
        <v>68</v>
      </c>
    </row>
    <row r="26" spans="1:44" s="83" customFormat="1">
      <c r="A26" s="83">
        <v>27</v>
      </c>
      <c r="B26" s="83" t="s">
        <v>16</v>
      </c>
      <c r="C26" s="83" t="s">
        <v>90</v>
      </c>
      <c r="D26" s="83">
        <v>1</v>
      </c>
      <c r="E26" s="83" t="s">
        <v>177</v>
      </c>
      <c r="F26" s="83" t="s">
        <v>178</v>
      </c>
      <c r="G26" s="84">
        <v>1.2130000000000001E-9</v>
      </c>
      <c r="H26" s="84">
        <v>8.7760000000000006E-12</v>
      </c>
      <c r="I26" s="84">
        <v>1.7578E-12</v>
      </c>
      <c r="J26" s="84">
        <v>9.3402999999999995E-11</v>
      </c>
      <c r="K26" s="84">
        <v>6.8077999999999995E-13</v>
      </c>
      <c r="L26" s="84">
        <v>7.7064999999999998E-14</v>
      </c>
      <c r="M26" s="83">
        <v>9.3399999999999997E-2</v>
      </c>
      <c r="N26" s="83">
        <v>6.9999999999999999E-4</v>
      </c>
      <c r="O26" s="83">
        <v>1E-4</v>
      </c>
      <c r="P26" s="84">
        <v>1.0611999999999999E-8</v>
      </c>
      <c r="Q26" s="84">
        <v>7.8015999999999997E-11</v>
      </c>
      <c r="R26" s="84">
        <v>1.7228000000000001E-12</v>
      </c>
      <c r="S26" s="84">
        <v>7.2348999999999998E-3</v>
      </c>
      <c r="T26" s="84">
        <v>1.4491E-3</v>
      </c>
      <c r="U26" s="84">
        <v>7.3518000000000003E-3</v>
      </c>
      <c r="V26" s="84">
        <v>1.5981E-4</v>
      </c>
      <c r="W26" s="84">
        <v>-15.9</v>
      </c>
      <c r="X26" s="84">
        <v>8067.4</v>
      </c>
      <c r="Y26" s="83">
        <v>-15.9</v>
      </c>
      <c r="Z26" s="83">
        <v>7886.04</v>
      </c>
      <c r="AA26" s="83" t="s">
        <v>80</v>
      </c>
      <c r="AB26" s="83" t="s">
        <v>80</v>
      </c>
      <c r="AC26" s="83" t="s">
        <v>80</v>
      </c>
      <c r="AD26" s="83" t="s">
        <v>80</v>
      </c>
      <c r="AE26" s="83" t="s">
        <v>80</v>
      </c>
      <c r="AF26" s="83" t="s">
        <v>80</v>
      </c>
      <c r="AG26" s="83" t="s">
        <v>80</v>
      </c>
      <c r="AH26" s="83" t="s">
        <v>80</v>
      </c>
      <c r="AI26" s="83" t="s">
        <v>80</v>
      </c>
      <c r="AJ26" s="83" t="s">
        <v>80</v>
      </c>
      <c r="AK26" s="83" t="s">
        <v>80</v>
      </c>
      <c r="AL26" s="83" t="s">
        <v>80</v>
      </c>
      <c r="AM26" s="83" t="s">
        <v>80</v>
      </c>
      <c r="AN26" s="83">
        <v>0</v>
      </c>
      <c r="AO26" s="83">
        <v>0</v>
      </c>
      <c r="AP26" s="83">
        <v>7891.2</v>
      </c>
      <c r="AQ26" s="83" t="s">
        <v>68</v>
      </c>
      <c r="AR26" s="83" t="s">
        <v>68</v>
      </c>
    </row>
    <row r="27" spans="1:44" s="83" customFormat="1">
      <c r="A27" s="83">
        <v>28</v>
      </c>
      <c r="B27" s="83" t="s">
        <v>16</v>
      </c>
      <c r="C27" s="83" t="s">
        <v>179</v>
      </c>
      <c r="D27" s="83">
        <v>0.60799999999999998</v>
      </c>
      <c r="E27" s="83" t="s">
        <v>180</v>
      </c>
      <c r="F27" s="83" t="s">
        <v>181</v>
      </c>
      <c r="G27" s="84">
        <v>6.8030999999999996E-8</v>
      </c>
      <c r="H27" s="84">
        <v>5.0140000000000005E-10</v>
      </c>
      <c r="I27" s="84">
        <v>1.2687999999999999E-11</v>
      </c>
      <c r="J27" s="84">
        <v>5.4000000000000004E-9</v>
      </c>
      <c r="K27" s="84">
        <v>3.9752000000000003E-11</v>
      </c>
      <c r="L27" s="84">
        <v>8.3174000000000005E-13</v>
      </c>
      <c r="M27" s="83">
        <v>5.4</v>
      </c>
      <c r="N27" s="83">
        <v>3.9800000000000002E-2</v>
      </c>
      <c r="O27" s="83">
        <v>8.0000000000000004E-4</v>
      </c>
      <c r="P27" s="84">
        <v>1.0624E-8</v>
      </c>
      <c r="Q27" s="84">
        <v>7.8099999999999994E-11</v>
      </c>
      <c r="R27" s="84">
        <v>1.7318E-12</v>
      </c>
      <c r="S27" s="84">
        <v>7.3702000000000004E-3</v>
      </c>
      <c r="T27" s="84">
        <v>1.8650000000000001E-4</v>
      </c>
      <c r="U27" s="84">
        <v>7.3514000000000001E-3</v>
      </c>
      <c r="V27" s="84">
        <v>1.5964000000000001E-4</v>
      </c>
      <c r="W27" s="84">
        <v>2.5520999999999998</v>
      </c>
      <c r="X27" s="84">
        <v>168.24</v>
      </c>
      <c r="Y27" s="83">
        <v>2.5499999999999998</v>
      </c>
      <c r="Z27" s="83">
        <v>144.88</v>
      </c>
      <c r="AA27" s="84">
        <v>2.8892000000000002E-7</v>
      </c>
      <c r="AB27" s="84">
        <v>3.3844E-9</v>
      </c>
      <c r="AC27" s="84">
        <v>1.1914E-9</v>
      </c>
      <c r="AD27" s="84">
        <v>1.2498E-8</v>
      </c>
      <c r="AE27" s="84">
        <v>1.4675000000000001E-10</v>
      </c>
      <c r="AF27" s="84">
        <v>1.1714E-2</v>
      </c>
      <c r="AG27" s="84">
        <v>4.1237000000000001E-3</v>
      </c>
      <c r="AH27" s="84">
        <v>1.1814E-2</v>
      </c>
      <c r="AI27" s="84">
        <v>4.1199000000000001E-3</v>
      </c>
      <c r="AJ27" s="84">
        <v>-8.49</v>
      </c>
      <c r="AK27" s="84">
        <v>0.93</v>
      </c>
      <c r="AL27" s="83">
        <v>-34.14</v>
      </c>
      <c r="AM27" s="83">
        <v>-19.04</v>
      </c>
      <c r="AN27" s="83">
        <v>10.28</v>
      </c>
      <c r="AO27" s="83">
        <v>71.28</v>
      </c>
      <c r="AP27" s="83">
        <v>-7.94</v>
      </c>
      <c r="AQ27" s="83" t="s">
        <v>68</v>
      </c>
      <c r="AR27" s="83" t="s">
        <v>68</v>
      </c>
    </row>
    <row r="28" spans="1:44" s="83" customFormat="1">
      <c r="A28" s="83">
        <v>29</v>
      </c>
      <c r="B28" s="83" t="s">
        <v>16</v>
      </c>
      <c r="C28" s="83" t="s">
        <v>182</v>
      </c>
      <c r="D28" s="83">
        <v>1</v>
      </c>
      <c r="E28" s="83" t="s">
        <v>183</v>
      </c>
      <c r="F28" s="83" t="s">
        <v>184</v>
      </c>
      <c r="G28" s="84">
        <v>9.6532999999999995E-8</v>
      </c>
      <c r="H28" s="84">
        <v>7.1013000000000001E-10</v>
      </c>
      <c r="I28" s="84">
        <v>1.7068000000000001E-11</v>
      </c>
      <c r="J28" s="84">
        <v>7.6436000000000004E-9</v>
      </c>
      <c r="K28" s="84">
        <v>5.6163999999999999E-11</v>
      </c>
      <c r="L28" s="84">
        <v>1.1472E-12</v>
      </c>
      <c r="M28" s="83">
        <v>7.6436000000000002</v>
      </c>
      <c r="N28" s="83">
        <v>5.62E-2</v>
      </c>
      <c r="O28" s="83">
        <v>1.1000000000000001E-3</v>
      </c>
      <c r="P28" s="84">
        <v>1.0627E-8</v>
      </c>
      <c r="Q28" s="84">
        <v>7.8108999999999994E-11</v>
      </c>
      <c r="R28" s="84">
        <v>1.7348E-12</v>
      </c>
      <c r="S28" s="84">
        <v>7.3562999999999996E-3</v>
      </c>
      <c r="T28" s="84">
        <v>1.7681000000000001E-4</v>
      </c>
      <c r="U28" s="84">
        <v>7.3512999999999998E-3</v>
      </c>
      <c r="V28" s="84">
        <v>1.6034999999999999E-4</v>
      </c>
      <c r="W28" s="84">
        <v>0.68128999999999995</v>
      </c>
      <c r="X28" s="84">
        <v>102.62</v>
      </c>
      <c r="Y28" s="83">
        <v>0.68</v>
      </c>
      <c r="Z28" s="83">
        <v>80.569999999999993</v>
      </c>
      <c r="AA28" s="84">
        <v>3.0647000000000002E-7</v>
      </c>
      <c r="AB28" s="84">
        <v>3.6152000000000001E-9</v>
      </c>
      <c r="AC28" s="84">
        <v>1.2630000000000001E-9</v>
      </c>
      <c r="AD28" s="84">
        <v>1.3235000000000001E-8</v>
      </c>
      <c r="AE28" s="84">
        <v>1.5626999999999999E-10</v>
      </c>
      <c r="AF28" s="84">
        <v>1.1795999999999999E-2</v>
      </c>
      <c r="AG28" s="84">
        <v>4.1209999999999997E-3</v>
      </c>
      <c r="AH28" s="84">
        <v>1.1814E-2</v>
      </c>
      <c r="AI28" s="84">
        <v>4.1197999999999999E-3</v>
      </c>
      <c r="AJ28" s="84">
        <v>-1.52</v>
      </c>
      <c r="AK28" s="84">
        <v>0.28999999999999998</v>
      </c>
      <c r="AL28" s="83">
        <v>-26.86</v>
      </c>
      <c r="AM28" s="83">
        <v>-19.68</v>
      </c>
      <c r="AN28" s="83">
        <v>8.8699999999999992</v>
      </c>
      <c r="AO28" s="83">
        <v>45.98</v>
      </c>
      <c r="AP28" s="83">
        <v>-73.56</v>
      </c>
      <c r="AQ28" s="83" t="s">
        <v>68</v>
      </c>
      <c r="AR28" s="83" t="s">
        <v>68</v>
      </c>
    </row>
    <row r="29" spans="1:44" s="83" customFormat="1">
      <c r="A29" s="83">
        <v>30</v>
      </c>
      <c r="B29" s="83" t="s">
        <v>16</v>
      </c>
      <c r="C29" s="83" t="s">
        <v>185</v>
      </c>
      <c r="D29" s="83">
        <v>1</v>
      </c>
      <c r="E29" s="83" t="s">
        <v>186</v>
      </c>
      <c r="F29" s="83" t="s">
        <v>187</v>
      </c>
      <c r="G29" s="84">
        <v>5.2755999999999999E-8</v>
      </c>
      <c r="H29" s="84">
        <v>3.8996000000000002E-10</v>
      </c>
      <c r="I29" s="84">
        <v>1.0108E-11</v>
      </c>
      <c r="J29" s="84">
        <v>4.2670000000000003E-9</v>
      </c>
      <c r="K29" s="84">
        <v>3.1516000000000003E-11</v>
      </c>
      <c r="L29" s="84">
        <v>6.6762000000000004E-13</v>
      </c>
      <c r="M29" s="83">
        <v>4.2670000000000003</v>
      </c>
      <c r="N29" s="83">
        <v>3.15E-2</v>
      </c>
      <c r="O29" s="83">
        <v>6.9999999999999999E-4</v>
      </c>
      <c r="P29" s="84">
        <v>1.0653E-8</v>
      </c>
      <c r="Q29" s="84">
        <v>7.8303000000000004E-11</v>
      </c>
      <c r="R29" s="84">
        <v>1.7462999999999999E-12</v>
      </c>
      <c r="S29" s="84">
        <v>7.3917999999999996E-3</v>
      </c>
      <c r="T29" s="84">
        <v>1.916E-4</v>
      </c>
      <c r="U29" s="84">
        <v>7.3515000000000004E-3</v>
      </c>
      <c r="V29" s="84">
        <v>1.6100000000000001E-4</v>
      </c>
      <c r="W29" s="84">
        <v>5.484</v>
      </c>
      <c r="X29" s="84">
        <v>190.08</v>
      </c>
      <c r="Y29" s="83">
        <v>5.48</v>
      </c>
      <c r="Z29" s="83">
        <v>166.27</v>
      </c>
      <c r="AA29" s="84">
        <v>1.8470000000000001E-7</v>
      </c>
      <c r="AB29" s="84">
        <v>2.1827999999999999E-9</v>
      </c>
      <c r="AC29" s="84">
        <v>7.6257999999999997E-10</v>
      </c>
      <c r="AD29" s="84">
        <v>8.1064E-9</v>
      </c>
      <c r="AE29" s="84">
        <v>9.5823999999999994E-11</v>
      </c>
      <c r="AF29" s="84">
        <v>1.1818E-2</v>
      </c>
      <c r="AG29" s="84">
        <v>4.1286999999999999E-3</v>
      </c>
      <c r="AH29" s="84">
        <v>1.1814E-2</v>
      </c>
      <c r="AI29" s="84">
        <v>4.1197999999999999E-3</v>
      </c>
      <c r="AJ29" s="84">
        <v>0.31</v>
      </c>
      <c r="AK29" s="84">
        <v>2.15</v>
      </c>
      <c r="AL29" s="83">
        <v>-25.01</v>
      </c>
      <c r="AM29" s="83">
        <v>-17.86</v>
      </c>
      <c r="AN29" s="83">
        <v>4.8499999999999996</v>
      </c>
      <c r="AO29" s="83">
        <v>27.71</v>
      </c>
      <c r="AP29" s="83">
        <v>13.89</v>
      </c>
      <c r="AQ29" s="83" t="s">
        <v>68</v>
      </c>
      <c r="AR29" s="83" t="s">
        <v>68</v>
      </c>
    </row>
    <row r="30" spans="1:44" s="83" customFormat="1">
      <c r="A30" s="83">
        <v>31</v>
      </c>
      <c r="B30" s="83" t="s">
        <v>16</v>
      </c>
      <c r="C30" s="83" t="s">
        <v>188</v>
      </c>
      <c r="D30" s="83">
        <v>1</v>
      </c>
      <c r="E30" s="83" t="s">
        <v>189</v>
      </c>
      <c r="F30" s="83" t="s">
        <v>190</v>
      </c>
      <c r="G30" s="84">
        <v>5.5824999999999999E-8</v>
      </c>
      <c r="H30" s="84">
        <v>4.1325999999999998E-10</v>
      </c>
      <c r="I30" s="84">
        <v>1.0795E-11</v>
      </c>
      <c r="J30" s="84">
        <v>4.5159999999999997E-9</v>
      </c>
      <c r="K30" s="84">
        <v>3.3403999999999998E-11</v>
      </c>
      <c r="L30" s="84">
        <v>7.0603999999999999E-13</v>
      </c>
      <c r="M30" s="83">
        <v>4.516</v>
      </c>
      <c r="N30" s="83">
        <v>3.3399999999999999E-2</v>
      </c>
      <c r="O30" s="83">
        <v>6.9999999999999999E-4</v>
      </c>
      <c r="P30" s="84">
        <v>1.0654000000000001E-8</v>
      </c>
      <c r="Q30" s="84">
        <v>7.8330999999999998E-11</v>
      </c>
      <c r="R30" s="84">
        <v>1.7533E-12</v>
      </c>
      <c r="S30" s="84">
        <v>7.4028000000000002E-3</v>
      </c>
      <c r="T30" s="84">
        <v>1.9337E-4</v>
      </c>
      <c r="U30" s="84">
        <v>7.3514000000000001E-3</v>
      </c>
      <c r="V30" s="84">
        <v>1.6124999999999999E-4</v>
      </c>
      <c r="W30" s="84">
        <v>6.9889000000000001</v>
      </c>
      <c r="X30" s="84">
        <v>199.17</v>
      </c>
      <c r="Y30" s="83">
        <v>6.99</v>
      </c>
      <c r="Z30" s="83">
        <v>175.19</v>
      </c>
      <c r="AA30" s="84">
        <v>1.7415999999999999E-7</v>
      </c>
      <c r="AB30" s="84">
        <v>2.0609000000000002E-9</v>
      </c>
      <c r="AC30" s="84">
        <v>7.1921000000000004E-10</v>
      </c>
      <c r="AD30" s="84">
        <v>7.6506E-9</v>
      </c>
      <c r="AE30" s="84">
        <v>9.0568999999999995E-11</v>
      </c>
      <c r="AF30" s="84">
        <v>1.1833E-2</v>
      </c>
      <c r="AG30" s="84">
        <v>4.1295999999999998E-3</v>
      </c>
      <c r="AH30" s="84">
        <v>1.1814E-2</v>
      </c>
      <c r="AI30" s="84">
        <v>4.1197999999999999E-3</v>
      </c>
      <c r="AJ30" s="84">
        <v>1.61</v>
      </c>
      <c r="AK30" s="84">
        <v>2.38</v>
      </c>
      <c r="AL30" s="83">
        <v>-23.67</v>
      </c>
      <c r="AM30" s="83">
        <v>-17.63</v>
      </c>
      <c r="AN30" s="83">
        <v>5.13</v>
      </c>
      <c r="AO30" s="83">
        <v>26.13</v>
      </c>
      <c r="AP30" s="83">
        <v>22.99</v>
      </c>
      <c r="AQ30" s="83" t="s">
        <v>68</v>
      </c>
      <c r="AR30" s="83" t="s">
        <v>68</v>
      </c>
    </row>
    <row r="31" spans="1:44" s="83" customFormat="1">
      <c r="A31" s="83">
        <v>32</v>
      </c>
      <c r="B31" s="83" t="s">
        <v>16</v>
      </c>
      <c r="C31" s="83" t="s">
        <v>191</v>
      </c>
      <c r="D31" s="83">
        <v>1</v>
      </c>
      <c r="E31" s="83" t="s">
        <v>192</v>
      </c>
      <c r="F31" s="83" t="s">
        <v>193</v>
      </c>
      <c r="G31" s="84">
        <v>1.1873999999999999E-8</v>
      </c>
      <c r="H31" s="84">
        <v>8.7808000000000001E-11</v>
      </c>
      <c r="I31" s="84">
        <v>3.5391000000000001E-12</v>
      </c>
      <c r="J31" s="84">
        <v>9.5625999999999996E-10</v>
      </c>
      <c r="K31" s="84">
        <v>7.0726000000000004E-12</v>
      </c>
      <c r="L31" s="84">
        <v>1.9829000000000001E-13</v>
      </c>
      <c r="M31" s="83">
        <v>0.95630000000000004</v>
      </c>
      <c r="N31" s="83">
        <v>7.1000000000000004E-3</v>
      </c>
      <c r="O31" s="83">
        <v>2.0000000000000001E-4</v>
      </c>
      <c r="P31" s="84">
        <v>1.0651000000000001E-8</v>
      </c>
      <c r="Q31" s="84">
        <v>7.8292999999999995E-11</v>
      </c>
      <c r="R31" s="84">
        <v>1.76E-12</v>
      </c>
      <c r="S31" s="84">
        <v>7.3952000000000002E-3</v>
      </c>
      <c r="T31" s="84">
        <v>2.9806E-4</v>
      </c>
      <c r="U31" s="84">
        <v>7.3517000000000001E-3</v>
      </c>
      <c r="V31" s="84">
        <v>1.615E-4</v>
      </c>
      <c r="W31" s="84">
        <v>5.9226000000000001</v>
      </c>
      <c r="X31" s="84">
        <v>845.65</v>
      </c>
      <c r="Y31" s="83">
        <v>5.92</v>
      </c>
      <c r="Z31" s="83">
        <v>808.74</v>
      </c>
      <c r="AA31" s="84">
        <v>5.1971000000000003E-8</v>
      </c>
      <c r="AB31" s="84">
        <v>6.1103000000000001E-10</v>
      </c>
      <c r="AC31" s="84">
        <v>2.1472000000000001E-10</v>
      </c>
      <c r="AD31" s="84">
        <v>2.3154000000000001E-9</v>
      </c>
      <c r="AE31" s="84">
        <v>2.72E-11</v>
      </c>
      <c r="AF31" s="84">
        <v>1.1757E-2</v>
      </c>
      <c r="AG31" s="84">
        <v>4.1314999999999998E-3</v>
      </c>
      <c r="AH31" s="84">
        <v>1.1815000000000001E-2</v>
      </c>
      <c r="AI31" s="84">
        <v>4.1199000000000001E-3</v>
      </c>
      <c r="AJ31" s="84">
        <v>-4.87</v>
      </c>
      <c r="AK31" s="84">
        <v>2.83</v>
      </c>
      <c r="AL31" s="83">
        <v>-30.42</v>
      </c>
      <c r="AM31" s="83">
        <v>-17.18</v>
      </c>
      <c r="AN31" s="83">
        <v>1.0900000000000001</v>
      </c>
      <c r="AO31" s="83">
        <v>7.8</v>
      </c>
      <c r="AP31" s="83">
        <v>669.46</v>
      </c>
      <c r="AQ31" s="83" t="s">
        <v>68</v>
      </c>
      <c r="AR31" s="83" t="s">
        <v>68</v>
      </c>
    </row>
    <row r="32" spans="1:44" s="83" customFormat="1">
      <c r="A32" s="83">
        <v>33</v>
      </c>
      <c r="B32" s="83" t="s">
        <v>16</v>
      </c>
      <c r="C32" s="83" t="s">
        <v>194</v>
      </c>
      <c r="D32" s="83">
        <v>1</v>
      </c>
      <c r="E32" s="83" t="s">
        <v>195</v>
      </c>
      <c r="F32" s="83" t="s">
        <v>196</v>
      </c>
      <c r="G32" s="84">
        <v>1.6034E-8</v>
      </c>
      <c r="H32" s="84">
        <v>1.1854000000000001E-10</v>
      </c>
      <c r="I32" s="84">
        <v>4.21E-12</v>
      </c>
      <c r="J32" s="101">
        <v>1.2907000000000001E-9</v>
      </c>
      <c r="K32" s="84">
        <v>9.5344000000000002E-12</v>
      </c>
      <c r="L32" s="84">
        <v>2.4651999999999999E-13</v>
      </c>
      <c r="M32" s="83">
        <v>1.2907</v>
      </c>
      <c r="N32" s="83">
        <v>9.4999999999999998E-3</v>
      </c>
      <c r="O32" s="83">
        <v>2.0000000000000001E-4</v>
      </c>
      <c r="P32" s="84">
        <v>1.0614E-8</v>
      </c>
      <c r="Q32" s="84">
        <v>7.8033999999999996E-11</v>
      </c>
      <c r="R32" s="84">
        <v>1.7489999999999999E-12</v>
      </c>
      <c r="S32" s="84">
        <v>7.3931999999999999E-3</v>
      </c>
      <c r="T32" s="84">
        <v>2.6257E-4</v>
      </c>
      <c r="U32" s="84">
        <v>7.3512999999999998E-3</v>
      </c>
      <c r="V32" s="84">
        <v>1.6113E-4</v>
      </c>
      <c r="W32" s="84">
        <v>5.6997999999999998</v>
      </c>
      <c r="X32" s="84">
        <v>629.5</v>
      </c>
      <c r="Y32" s="83">
        <v>5.7</v>
      </c>
      <c r="Z32" s="83">
        <v>596.91</v>
      </c>
      <c r="AA32" s="84">
        <v>5.1778000000000002E-8</v>
      </c>
      <c r="AB32" s="84">
        <v>6.1045E-10</v>
      </c>
      <c r="AC32" s="84">
        <v>2.1422000000000001E-10</v>
      </c>
      <c r="AD32" s="84">
        <v>2.3052999999999999E-9</v>
      </c>
      <c r="AE32" s="84">
        <v>2.7165000000000001E-11</v>
      </c>
      <c r="AF32" s="84">
        <v>1.179E-2</v>
      </c>
      <c r="AG32" s="84">
        <v>4.1371999999999997E-3</v>
      </c>
      <c r="AH32" s="84">
        <v>1.1815000000000001E-2</v>
      </c>
      <c r="AI32" s="84">
        <v>4.1197999999999999E-3</v>
      </c>
      <c r="AJ32" s="84">
        <v>-2.11</v>
      </c>
      <c r="AK32" s="84">
        <v>4.2300000000000004</v>
      </c>
      <c r="AL32" s="83">
        <v>-27.6</v>
      </c>
      <c r="AM32" s="83">
        <v>-15.82</v>
      </c>
      <c r="AN32" s="83">
        <v>1.47</v>
      </c>
      <c r="AO32" s="83">
        <v>7.77</v>
      </c>
      <c r="AP32" s="83">
        <v>453.32</v>
      </c>
      <c r="AQ32" s="83" t="s">
        <v>68</v>
      </c>
      <c r="AR32" s="83" t="s">
        <v>68</v>
      </c>
    </row>
    <row r="33" spans="1:44" s="83" customFormat="1">
      <c r="A33" s="83">
        <v>34</v>
      </c>
      <c r="B33" s="83" t="s">
        <v>16</v>
      </c>
      <c r="C33" s="83" t="s">
        <v>197</v>
      </c>
      <c r="D33" s="83">
        <v>1</v>
      </c>
      <c r="E33" s="83" t="s">
        <v>198</v>
      </c>
      <c r="F33" s="83" t="s">
        <v>199</v>
      </c>
      <c r="G33" s="84">
        <v>4.1208000000000001E-8</v>
      </c>
      <c r="H33" s="84">
        <v>3.0495000000000002E-10</v>
      </c>
      <c r="I33" s="84">
        <v>8.3743E-12</v>
      </c>
      <c r="J33" s="84">
        <v>3.3249E-9</v>
      </c>
      <c r="K33" s="84">
        <v>2.4592E-11</v>
      </c>
      <c r="L33" s="84">
        <v>5.3199999999999995E-13</v>
      </c>
      <c r="M33" s="83">
        <v>3.3249</v>
      </c>
      <c r="N33" s="83">
        <v>2.46E-2</v>
      </c>
      <c r="O33" s="83">
        <v>5.0000000000000001E-4</v>
      </c>
      <c r="P33" s="84">
        <v>1.0607E-8</v>
      </c>
      <c r="Q33" s="84">
        <v>7.7982000000000003E-11</v>
      </c>
      <c r="R33" s="84">
        <v>1.7541999999999999E-12</v>
      </c>
      <c r="S33" s="84">
        <v>7.4003999999999997E-3</v>
      </c>
      <c r="T33" s="84">
        <v>2.0322E-4</v>
      </c>
      <c r="U33" s="84">
        <v>7.3511999999999996E-3</v>
      </c>
      <c r="V33" s="84">
        <v>1.6107E-4</v>
      </c>
      <c r="W33" s="84">
        <v>6.6971999999999996</v>
      </c>
      <c r="X33" s="84">
        <v>261.73</v>
      </c>
      <c r="Y33" s="83">
        <v>6.7</v>
      </c>
      <c r="Z33" s="83">
        <v>236.5</v>
      </c>
      <c r="AA33" s="84">
        <v>1.7977E-7</v>
      </c>
      <c r="AB33" s="84">
        <v>2.1244999999999998E-9</v>
      </c>
      <c r="AC33" s="84">
        <v>7.4347000000000002E-10</v>
      </c>
      <c r="AD33" s="84">
        <v>7.9461999999999997E-9</v>
      </c>
      <c r="AE33" s="84">
        <v>9.3957000000000004E-11</v>
      </c>
      <c r="AF33" s="84">
        <v>1.1818E-2</v>
      </c>
      <c r="AG33" s="84">
        <v>4.1355999999999997E-3</v>
      </c>
      <c r="AH33" s="84">
        <v>1.1815000000000001E-2</v>
      </c>
      <c r="AI33" s="84">
        <v>4.1197999999999999E-3</v>
      </c>
      <c r="AJ33" s="84">
        <v>0.26800000000000002</v>
      </c>
      <c r="AK33" s="84">
        <v>3.82</v>
      </c>
      <c r="AL33" s="83">
        <v>-25.11</v>
      </c>
      <c r="AM33" s="83">
        <v>-16.22</v>
      </c>
      <c r="AN33" s="83">
        <v>3.79</v>
      </c>
      <c r="AO33" s="83">
        <v>26.97</v>
      </c>
      <c r="AP33" s="83">
        <v>85.55</v>
      </c>
      <c r="AQ33" s="83" t="s">
        <v>68</v>
      </c>
      <c r="AR33" s="83" t="s">
        <v>68</v>
      </c>
    </row>
    <row r="34" spans="1:44" s="83" customFormat="1">
      <c r="A34" s="83">
        <v>35</v>
      </c>
      <c r="B34" s="83" t="s">
        <v>16</v>
      </c>
      <c r="C34" s="83" t="s">
        <v>90</v>
      </c>
      <c r="D34" s="83">
        <v>1</v>
      </c>
      <c r="E34" s="83" t="s">
        <v>200</v>
      </c>
      <c r="F34" s="83" t="s">
        <v>201</v>
      </c>
      <c r="G34" s="84">
        <v>1.2503999999999999E-9</v>
      </c>
      <c r="H34" s="84">
        <v>9.0486E-12</v>
      </c>
      <c r="I34" s="84">
        <v>1.5854000000000001E-12</v>
      </c>
      <c r="J34" s="84">
        <v>9.3634999999999995E-11</v>
      </c>
      <c r="K34" s="84">
        <v>6.8313999999999995E-13</v>
      </c>
      <c r="L34" s="84">
        <v>6.2722000000000003E-14</v>
      </c>
      <c r="M34" s="83">
        <v>9.3600000000000003E-2</v>
      </c>
      <c r="N34" s="83">
        <v>6.9999999999999999E-4</v>
      </c>
      <c r="O34" s="83">
        <v>1E-4</v>
      </c>
      <c r="P34" s="84">
        <v>1.0602E-8</v>
      </c>
      <c r="Q34" s="84">
        <v>7.7934000000000005E-11</v>
      </c>
      <c r="R34" s="84">
        <v>1.7479000000000001E-12</v>
      </c>
      <c r="S34" s="84">
        <v>7.2367000000000004E-3</v>
      </c>
      <c r="T34" s="84">
        <v>1.2679E-3</v>
      </c>
      <c r="U34" s="84">
        <v>7.3514000000000001E-3</v>
      </c>
      <c r="V34" s="84">
        <v>1.6119999999999999E-4</v>
      </c>
      <c r="W34" s="84">
        <v>-15.603999999999999</v>
      </c>
      <c r="X34" s="84">
        <v>6865.6</v>
      </c>
      <c r="Y34" s="83">
        <v>-15.6</v>
      </c>
      <c r="Z34" s="83">
        <v>6708.29</v>
      </c>
      <c r="AA34" s="83" t="s">
        <v>80</v>
      </c>
      <c r="AB34" s="83" t="s">
        <v>80</v>
      </c>
      <c r="AC34" s="83" t="s">
        <v>80</v>
      </c>
      <c r="AD34" s="83" t="s">
        <v>80</v>
      </c>
      <c r="AE34" s="83" t="s">
        <v>80</v>
      </c>
      <c r="AF34" s="83" t="s">
        <v>80</v>
      </c>
      <c r="AG34" s="83" t="s">
        <v>80</v>
      </c>
      <c r="AH34" s="83" t="s">
        <v>80</v>
      </c>
      <c r="AI34" s="83" t="s">
        <v>80</v>
      </c>
      <c r="AJ34" s="83" t="s">
        <v>80</v>
      </c>
      <c r="AK34" s="83" t="s">
        <v>80</v>
      </c>
      <c r="AL34" s="83" t="s">
        <v>80</v>
      </c>
      <c r="AM34" s="83" t="s">
        <v>80</v>
      </c>
      <c r="AN34" s="83">
        <v>0</v>
      </c>
      <c r="AO34" s="83">
        <v>0</v>
      </c>
      <c r="AP34" s="83">
        <v>6689.42</v>
      </c>
      <c r="AQ34" s="83" t="s">
        <v>68</v>
      </c>
      <c r="AR34" s="83" t="s">
        <v>68</v>
      </c>
    </row>
    <row r="35" spans="1:44" s="83" customFormat="1">
      <c r="A35" s="83">
        <v>36</v>
      </c>
      <c r="B35" s="83" t="s">
        <v>16</v>
      </c>
      <c r="C35" s="83" t="s">
        <v>202</v>
      </c>
      <c r="D35" s="83">
        <v>0.624</v>
      </c>
      <c r="E35" s="83" t="s">
        <v>203</v>
      </c>
      <c r="F35" s="83" t="s">
        <v>204</v>
      </c>
      <c r="G35" s="84">
        <v>7.0090000000000001E-8</v>
      </c>
      <c r="H35" s="84">
        <v>5.1651999999999999E-10</v>
      </c>
      <c r="I35" s="84">
        <v>1.3335E-11</v>
      </c>
      <c r="J35" s="84">
        <v>5.5673999999999996E-9</v>
      </c>
      <c r="K35" s="84">
        <v>4.0989999999999999E-11</v>
      </c>
      <c r="L35" s="84">
        <v>8.6607999999999998E-13</v>
      </c>
      <c r="M35" s="83">
        <v>5.5674000000000001</v>
      </c>
      <c r="N35" s="83">
        <v>4.1000000000000002E-2</v>
      </c>
      <c r="O35" s="83">
        <v>8.9999999999999998E-4</v>
      </c>
      <c r="P35" s="84">
        <v>1.0637E-8</v>
      </c>
      <c r="Q35" s="84">
        <v>7.8193999999999999E-11</v>
      </c>
      <c r="R35" s="84">
        <v>1.7494E-12</v>
      </c>
      <c r="S35" s="84">
        <v>7.3693999999999999E-3</v>
      </c>
      <c r="T35" s="84">
        <v>1.9026000000000001E-4</v>
      </c>
      <c r="U35" s="84">
        <v>7.3512999999999998E-3</v>
      </c>
      <c r="V35" s="84">
        <v>1.6134E-4</v>
      </c>
      <c r="W35" s="84">
        <v>2.4706000000000001</v>
      </c>
      <c r="X35" s="84">
        <v>179.21</v>
      </c>
      <c r="Y35" s="83">
        <v>2.4700000000000002</v>
      </c>
      <c r="Z35" s="83">
        <v>155.62</v>
      </c>
      <c r="AA35" s="84">
        <v>2.9535000000000001E-7</v>
      </c>
      <c r="AB35" s="84">
        <v>3.4594999999999999E-9</v>
      </c>
      <c r="AC35" s="84">
        <v>1.2159999999999999E-9</v>
      </c>
      <c r="AD35" s="84">
        <v>1.2763999999999999E-8</v>
      </c>
      <c r="AE35" s="84">
        <v>1.4982999999999999E-10</v>
      </c>
      <c r="AF35" s="84">
        <v>1.1712999999999999E-2</v>
      </c>
      <c r="AG35" s="84">
        <v>4.1171999999999997E-3</v>
      </c>
      <c r="AH35" s="84">
        <v>1.1814E-2</v>
      </c>
      <c r="AI35" s="84">
        <v>4.1194999999999999E-3</v>
      </c>
      <c r="AJ35" s="84">
        <v>-8.56</v>
      </c>
      <c r="AK35" s="84">
        <v>-0.56200000000000006</v>
      </c>
      <c r="AL35" s="83">
        <v>-34.159999999999997</v>
      </c>
      <c r="AM35" s="83">
        <v>-20.5</v>
      </c>
      <c r="AN35" s="83">
        <v>10.32</v>
      </c>
      <c r="AO35" s="83">
        <v>71</v>
      </c>
      <c r="AP35" s="83">
        <v>3.02</v>
      </c>
      <c r="AQ35" s="83" t="s">
        <v>68</v>
      </c>
      <c r="AR35" s="83" t="s">
        <v>68</v>
      </c>
    </row>
    <row r="36" spans="1:44" s="83" customFormat="1">
      <c r="A36" s="83">
        <v>41</v>
      </c>
      <c r="B36" s="83" t="s">
        <v>16</v>
      </c>
      <c r="C36" s="83" t="s">
        <v>205</v>
      </c>
      <c r="D36" s="83">
        <v>0.59</v>
      </c>
      <c r="E36" s="83" t="s">
        <v>206</v>
      </c>
      <c r="F36" s="83" t="s">
        <v>207</v>
      </c>
      <c r="G36" s="84">
        <v>6.6267999999999995E-8</v>
      </c>
      <c r="H36" s="84">
        <v>4.8832000000000003E-10</v>
      </c>
      <c r="I36" s="84">
        <v>1.2612E-11</v>
      </c>
      <c r="J36" s="84">
        <v>5.2767000000000002E-9</v>
      </c>
      <c r="K36" s="84">
        <v>3.8845999999999998E-11</v>
      </c>
      <c r="L36" s="84">
        <v>8.2069000000000001E-13</v>
      </c>
      <c r="M36" s="83">
        <v>5.2766999999999999</v>
      </c>
      <c r="N36" s="83">
        <v>3.8800000000000001E-2</v>
      </c>
      <c r="O36" s="83">
        <v>8.0000000000000004E-4</v>
      </c>
      <c r="P36" s="84">
        <v>1.062E-8</v>
      </c>
      <c r="Q36" s="84">
        <v>7.8080999999999999E-11</v>
      </c>
      <c r="R36" s="84">
        <v>1.7829E-12</v>
      </c>
      <c r="S36" s="84">
        <v>7.3689000000000003E-3</v>
      </c>
      <c r="T36" s="84">
        <v>1.9032000000000001E-4</v>
      </c>
      <c r="U36" s="84">
        <v>7.3509999999999999E-3</v>
      </c>
      <c r="V36" s="84">
        <v>1.6394000000000001E-4</v>
      </c>
      <c r="W36" s="84">
        <v>2.4340000000000002</v>
      </c>
      <c r="X36" s="84">
        <v>160.94999999999999</v>
      </c>
      <c r="Y36" s="83">
        <v>2.4300000000000002</v>
      </c>
      <c r="Z36" s="83">
        <v>137.72999999999999</v>
      </c>
      <c r="AA36" s="84">
        <v>2.8048999999999999E-7</v>
      </c>
      <c r="AB36" s="84">
        <v>3.2852000000000002E-9</v>
      </c>
      <c r="AC36" s="84">
        <v>1.1531999999999999E-9</v>
      </c>
      <c r="AD36" s="84">
        <v>1.2216E-8</v>
      </c>
      <c r="AE36" s="84">
        <v>1.4323999999999999E-10</v>
      </c>
      <c r="AF36" s="84">
        <v>1.1712999999999999E-2</v>
      </c>
      <c r="AG36" s="84">
        <v>4.1114999999999997E-3</v>
      </c>
      <c r="AH36" s="84">
        <v>1.1814E-2</v>
      </c>
      <c r="AI36" s="84">
        <v>4.1191999999999999E-3</v>
      </c>
      <c r="AJ36" s="84">
        <v>-8.59</v>
      </c>
      <c r="AK36" s="84">
        <v>-1.88</v>
      </c>
      <c r="AL36" s="83">
        <v>-34.14</v>
      </c>
      <c r="AM36" s="83">
        <v>-21.8</v>
      </c>
      <c r="AN36" s="83">
        <v>10.32</v>
      </c>
      <c r="AO36" s="83">
        <v>71.31</v>
      </c>
      <c r="AP36" s="83">
        <v>-15.23</v>
      </c>
      <c r="AQ36" s="83" t="s">
        <v>68</v>
      </c>
      <c r="AR36" s="83" t="s">
        <v>68</v>
      </c>
    </row>
    <row r="37" spans="1:44" s="83" customFormat="1">
      <c r="A37" s="83">
        <v>45</v>
      </c>
      <c r="B37" s="83" t="s">
        <v>16</v>
      </c>
      <c r="C37" s="83" t="s">
        <v>90</v>
      </c>
      <c r="D37" s="83">
        <v>1</v>
      </c>
      <c r="E37" s="83" t="s">
        <v>209</v>
      </c>
      <c r="F37" s="83" t="s">
        <v>210</v>
      </c>
      <c r="G37" s="84">
        <v>1.1063E-9</v>
      </c>
      <c r="H37" s="84">
        <v>7.9791000000000002E-12</v>
      </c>
      <c r="I37" s="84">
        <v>1.7094E-12</v>
      </c>
      <c r="J37" s="84">
        <v>8.3686999999999998E-11</v>
      </c>
      <c r="K37" s="84">
        <v>6.0586000000000001E-13</v>
      </c>
      <c r="L37" s="84">
        <v>6.828E-14</v>
      </c>
      <c r="M37" s="83">
        <v>8.3699999999999997E-2</v>
      </c>
      <c r="N37" s="83">
        <v>5.9999999999999995E-4</v>
      </c>
      <c r="O37" s="83">
        <v>1E-4</v>
      </c>
      <c r="P37" s="84">
        <v>1.0604E-8</v>
      </c>
      <c r="Q37" s="84">
        <v>7.7959999999999995E-11</v>
      </c>
      <c r="R37" s="84">
        <v>1.7986E-12</v>
      </c>
      <c r="S37" s="84">
        <v>7.2123999999999999E-3</v>
      </c>
      <c r="T37" s="84">
        <v>1.5451E-3</v>
      </c>
      <c r="U37" s="84">
        <v>7.3511999999999996E-3</v>
      </c>
      <c r="V37" s="84">
        <v>1.6536E-4</v>
      </c>
      <c r="W37" s="84">
        <v>-18.888999999999999</v>
      </c>
      <c r="X37" s="84">
        <v>8343.7999999999993</v>
      </c>
      <c r="Y37" s="83">
        <v>-18.89</v>
      </c>
      <c r="Z37" s="83">
        <v>8156.94</v>
      </c>
      <c r="AA37" s="83" t="s">
        <v>80</v>
      </c>
      <c r="AB37" s="83" t="s">
        <v>80</v>
      </c>
      <c r="AC37" s="83" t="s">
        <v>80</v>
      </c>
      <c r="AD37" s="83" t="s">
        <v>80</v>
      </c>
      <c r="AE37" s="83" t="s">
        <v>80</v>
      </c>
      <c r="AF37" s="83" t="s">
        <v>80</v>
      </c>
      <c r="AG37" s="83" t="s">
        <v>80</v>
      </c>
      <c r="AH37" s="83" t="s">
        <v>80</v>
      </c>
      <c r="AI37" s="83" t="s">
        <v>80</v>
      </c>
      <c r="AJ37" s="83" t="s">
        <v>80</v>
      </c>
      <c r="AK37" s="83" t="s">
        <v>80</v>
      </c>
      <c r="AL37" s="83" t="s">
        <v>80</v>
      </c>
      <c r="AM37" s="83" t="s">
        <v>80</v>
      </c>
      <c r="AN37" s="83">
        <v>0</v>
      </c>
      <c r="AO37" s="83">
        <v>0</v>
      </c>
      <c r="AP37" s="83">
        <v>8167.64</v>
      </c>
      <c r="AQ37" s="83" t="s">
        <v>68</v>
      </c>
      <c r="AR37" s="83" t="s">
        <v>68</v>
      </c>
    </row>
    <row r="38" spans="1:44" s="83" customFormat="1">
      <c r="A38" s="83">
        <v>46</v>
      </c>
      <c r="B38" s="83" t="s">
        <v>16</v>
      </c>
      <c r="C38" s="83" t="s">
        <v>208</v>
      </c>
      <c r="D38" s="83">
        <v>0.504</v>
      </c>
      <c r="E38" s="83" t="s">
        <v>211</v>
      </c>
      <c r="F38" s="83" t="s">
        <v>212</v>
      </c>
      <c r="G38" s="84">
        <v>5.6185999999999998E-8</v>
      </c>
      <c r="H38" s="84">
        <v>4.1401999999999998E-10</v>
      </c>
      <c r="I38" s="84">
        <v>1.1537E-11</v>
      </c>
      <c r="J38" s="84">
        <v>4.5124000000000003E-9</v>
      </c>
      <c r="K38" s="84">
        <v>3.3225E-11</v>
      </c>
      <c r="L38" s="84">
        <v>7.2687000000000001E-13</v>
      </c>
      <c r="M38" s="83">
        <v>4.5124000000000004</v>
      </c>
      <c r="N38" s="83">
        <v>3.32E-2</v>
      </c>
      <c r="O38" s="83">
        <v>6.9999999999999999E-4</v>
      </c>
      <c r="P38" s="84">
        <v>1.0653E-8</v>
      </c>
      <c r="Q38" s="84">
        <v>7.8306000000000003E-11</v>
      </c>
      <c r="R38" s="84">
        <v>1.7926000000000001E-12</v>
      </c>
      <c r="S38" s="84">
        <v>7.3686999999999997E-3</v>
      </c>
      <c r="T38" s="84">
        <v>2.0534000000000001E-4</v>
      </c>
      <c r="U38" s="84">
        <v>7.3509999999999999E-3</v>
      </c>
      <c r="V38" s="84">
        <v>1.6514000000000001E-4</v>
      </c>
      <c r="W38" s="84">
        <v>2.4174000000000002</v>
      </c>
      <c r="X38" s="84">
        <v>243.41</v>
      </c>
      <c r="Y38" s="83">
        <v>2.42</v>
      </c>
      <c r="Z38" s="83">
        <v>218.55</v>
      </c>
      <c r="AA38" s="84">
        <v>2.3813999999999999E-7</v>
      </c>
      <c r="AB38" s="84">
        <v>2.7892999999999999E-9</v>
      </c>
      <c r="AC38" s="84">
        <v>9.7985999999999996E-10</v>
      </c>
      <c r="AD38" s="84">
        <v>1.0359E-8</v>
      </c>
      <c r="AE38" s="84">
        <v>1.2147E-10</v>
      </c>
      <c r="AF38" s="84">
        <v>1.1712999999999999E-2</v>
      </c>
      <c r="AG38" s="84">
        <v>4.1146000000000004E-3</v>
      </c>
      <c r="AH38" s="84">
        <v>1.1814E-2</v>
      </c>
      <c r="AI38" s="84">
        <v>4.1189E-3</v>
      </c>
      <c r="AJ38" s="84">
        <v>-8.57</v>
      </c>
      <c r="AK38" s="84">
        <v>-1.04</v>
      </c>
      <c r="AL38" s="83">
        <v>-34.15</v>
      </c>
      <c r="AM38" s="83">
        <v>-20.97</v>
      </c>
      <c r="AN38" s="83">
        <v>10.24</v>
      </c>
      <c r="AO38" s="83">
        <v>70.88</v>
      </c>
      <c r="AP38" s="83">
        <v>67.23</v>
      </c>
      <c r="AQ38" s="83" t="s">
        <v>68</v>
      </c>
      <c r="AR38" s="83" t="s">
        <v>68</v>
      </c>
    </row>
    <row r="39" spans="1:44" s="83" customFormat="1">
      <c r="A39" s="83">
        <v>53</v>
      </c>
      <c r="B39" s="83" t="s">
        <v>16</v>
      </c>
      <c r="C39" s="83" t="s">
        <v>213</v>
      </c>
      <c r="D39" s="83">
        <v>0.436</v>
      </c>
      <c r="E39" s="83" t="s">
        <v>214</v>
      </c>
      <c r="F39" s="83" t="s">
        <v>215</v>
      </c>
      <c r="G39" s="84">
        <v>4.9538000000000003E-8</v>
      </c>
      <c r="H39" s="84">
        <v>3.6498000000000002E-10</v>
      </c>
      <c r="I39" s="84">
        <v>1.0328E-11</v>
      </c>
      <c r="J39" s="84">
        <v>4.0061000000000001E-9</v>
      </c>
      <c r="K39" s="84">
        <v>2.9512000000000001E-11</v>
      </c>
      <c r="L39" s="84">
        <v>6.5900000000000002E-13</v>
      </c>
      <c r="M39" s="83">
        <v>4.0061</v>
      </c>
      <c r="N39" s="83">
        <v>2.9499999999999998E-2</v>
      </c>
      <c r="O39" s="83">
        <v>6.9999999999999999E-4</v>
      </c>
      <c r="P39" s="84">
        <v>1.063E-8</v>
      </c>
      <c r="Q39" s="84">
        <v>7.8143000000000001E-11</v>
      </c>
      <c r="R39" s="84">
        <v>1.8206000000000001E-12</v>
      </c>
      <c r="S39" s="84">
        <v>7.3677999999999999E-3</v>
      </c>
      <c r="T39" s="84">
        <v>2.0849E-4</v>
      </c>
      <c r="U39" s="84">
        <v>7.3508000000000002E-3</v>
      </c>
      <c r="V39" s="84">
        <v>1.6773999999999999E-4</v>
      </c>
      <c r="W39" s="84">
        <v>2.3066</v>
      </c>
      <c r="X39" s="84">
        <v>242.94</v>
      </c>
      <c r="Y39" s="83">
        <v>2.31</v>
      </c>
      <c r="Z39" s="83">
        <v>218.08</v>
      </c>
      <c r="AA39" s="84">
        <v>2.0825E-7</v>
      </c>
      <c r="AB39" s="84">
        <v>2.4391E-9</v>
      </c>
      <c r="AC39" s="84">
        <v>8.5641000000000004E-10</v>
      </c>
      <c r="AD39" s="84">
        <v>9.1283000000000004E-9</v>
      </c>
      <c r="AE39" s="84">
        <v>1.0699E-10</v>
      </c>
      <c r="AF39" s="84">
        <v>1.1712999999999999E-2</v>
      </c>
      <c r="AG39" s="84">
        <v>4.1124000000000004E-3</v>
      </c>
      <c r="AH39" s="84">
        <v>1.1814E-2</v>
      </c>
      <c r="AI39" s="84">
        <v>4.1184999999999998E-3</v>
      </c>
      <c r="AJ39" s="84">
        <v>-8.58</v>
      </c>
      <c r="AK39" s="84">
        <v>-1.48</v>
      </c>
      <c r="AL39" s="83">
        <v>-34.159999999999997</v>
      </c>
      <c r="AM39" s="83">
        <v>-21.4</v>
      </c>
      <c r="AN39" s="83">
        <v>10.44</v>
      </c>
      <c r="AO39" s="83">
        <v>71.650000000000006</v>
      </c>
      <c r="AP39" s="83">
        <v>66.760000000000005</v>
      </c>
      <c r="AQ39" s="83" t="s">
        <v>68</v>
      </c>
      <c r="AR39" s="83" t="s">
        <v>68</v>
      </c>
    </row>
    <row r="40" spans="1:44" s="83" customFormat="1">
      <c r="A40" s="83">
        <v>60</v>
      </c>
      <c r="B40" s="83" t="s">
        <v>16</v>
      </c>
      <c r="C40" s="83" t="s">
        <v>216</v>
      </c>
      <c r="D40" s="83">
        <v>0.503</v>
      </c>
      <c r="E40" s="83" t="s">
        <v>217</v>
      </c>
      <c r="F40" s="83" t="s">
        <v>218</v>
      </c>
      <c r="G40" s="84">
        <v>5.6370000000000001E-8</v>
      </c>
      <c r="H40" s="84">
        <v>4.1533999999999998E-10</v>
      </c>
      <c r="I40" s="84">
        <v>1.1915E-11</v>
      </c>
      <c r="J40" s="84">
        <v>4.5394000000000003E-9</v>
      </c>
      <c r="K40" s="84">
        <v>3.3427999999999997E-11</v>
      </c>
      <c r="L40" s="84">
        <v>7.4581000000000003E-13</v>
      </c>
      <c r="M40" s="83">
        <v>4.5393999999999997</v>
      </c>
      <c r="N40" s="83">
        <v>3.3399999999999999E-2</v>
      </c>
      <c r="O40" s="83">
        <v>6.9999999999999999E-4</v>
      </c>
      <c r="P40" s="84">
        <v>1.0639E-8</v>
      </c>
      <c r="Q40" s="84">
        <v>7.8217000000000002E-11</v>
      </c>
      <c r="R40" s="84">
        <v>1.8383E-12</v>
      </c>
      <c r="S40" s="84">
        <v>7.3680999999999998E-3</v>
      </c>
      <c r="T40" s="84">
        <v>2.1136000000000001E-4</v>
      </c>
      <c r="U40" s="84">
        <v>7.3506999999999999E-3</v>
      </c>
      <c r="V40" s="84">
        <v>1.6972999999999999E-4</v>
      </c>
      <c r="W40" s="84">
        <v>2.3626</v>
      </c>
      <c r="X40" s="84">
        <v>245.33</v>
      </c>
      <c r="Y40" s="83">
        <v>2.36</v>
      </c>
      <c r="Z40" s="83">
        <v>220.42</v>
      </c>
      <c r="AA40" s="84">
        <v>2.3869999999999999E-7</v>
      </c>
      <c r="AB40" s="84">
        <v>2.7956000000000001E-9</v>
      </c>
      <c r="AC40" s="84">
        <v>9.807199999999999E-10</v>
      </c>
      <c r="AD40" s="84">
        <v>1.0420999999999999E-8</v>
      </c>
      <c r="AE40" s="84">
        <v>1.2217E-10</v>
      </c>
      <c r="AF40" s="84">
        <v>1.1712E-2</v>
      </c>
      <c r="AG40" s="84">
        <v>4.1086999999999999E-3</v>
      </c>
      <c r="AH40" s="84">
        <v>1.1814E-2</v>
      </c>
      <c r="AI40" s="84">
        <v>4.1181000000000004E-3</v>
      </c>
      <c r="AJ40" s="84">
        <v>-8.61</v>
      </c>
      <c r="AK40" s="84">
        <v>-2.29</v>
      </c>
      <c r="AL40" s="83">
        <v>-34.159999999999997</v>
      </c>
      <c r="AM40" s="83">
        <v>-22.2</v>
      </c>
      <c r="AN40" s="83">
        <v>10.29</v>
      </c>
      <c r="AO40" s="83">
        <v>71.180000000000007</v>
      </c>
      <c r="AP40" s="83">
        <v>69.14</v>
      </c>
      <c r="AQ40" s="83" t="s">
        <v>68</v>
      </c>
      <c r="AR40" s="83" t="s">
        <v>68</v>
      </c>
    </row>
    <row r="41" spans="1:44" s="83" customFormat="1">
      <c r="A41" s="83">
        <v>61</v>
      </c>
      <c r="B41" s="83" t="s">
        <v>16</v>
      </c>
      <c r="C41" s="83" t="s">
        <v>90</v>
      </c>
      <c r="D41" s="83">
        <v>1</v>
      </c>
      <c r="E41" s="83" t="s">
        <v>219</v>
      </c>
      <c r="F41" s="83" t="s">
        <v>220</v>
      </c>
      <c r="G41" s="84">
        <v>1.1072000000000001E-9</v>
      </c>
      <c r="H41" s="84">
        <v>7.9925999999999997E-12</v>
      </c>
      <c r="I41" s="84">
        <v>1.8478999999999998E-12</v>
      </c>
      <c r="J41" s="84">
        <v>8.4323999999999995E-11</v>
      </c>
      <c r="K41" s="84">
        <v>6.0747000000000004E-13</v>
      </c>
      <c r="L41" s="84">
        <v>6.9055000000000002E-14</v>
      </c>
      <c r="M41" s="83">
        <v>8.43E-2</v>
      </c>
      <c r="N41" s="83">
        <v>5.9999999999999995E-4</v>
      </c>
      <c r="O41" s="83">
        <v>1E-4</v>
      </c>
      <c r="P41" s="84">
        <v>1.0608E-8</v>
      </c>
      <c r="Q41" s="84">
        <v>7.7967000000000003E-11</v>
      </c>
      <c r="R41" s="84">
        <v>1.8396E-12</v>
      </c>
      <c r="S41" s="84">
        <v>7.2185000000000001E-3</v>
      </c>
      <c r="T41" s="84">
        <v>1.6689000000000001E-3</v>
      </c>
      <c r="U41" s="84">
        <v>7.3508999999999996E-3</v>
      </c>
      <c r="V41" s="84">
        <v>1.6951999999999999E-4</v>
      </c>
      <c r="W41" s="84">
        <v>-18.015999999999998</v>
      </c>
      <c r="X41" s="84">
        <v>8845.2000000000007</v>
      </c>
      <c r="Y41" s="83">
        <v>-18.02</v>
      </c>
      <c r="Z41" s="83">
        <v>8648.25</v>
      </c>
      <c r="AA41" s="83" t="s">
        <v>80</v>
      </c>
      <c r="AB41" s="83" t="s">
        <v>80</v>
      </c>
      <c r="AC41" s="83" t="s">
        <v>80</v>
      </c>
      <c r="AD41" s="83" t="s">
        <v>80</v>
      </c>
      <c r="AE41" s="83" t="s">
        <v>80</v>
      </c>
      <c r="AF41" s="83" t="s">
        <v>80</v>
      </c>
      <c r="AG41" s="83" t="s">
        <v>80</v>
      </c>
      <c r="AH41" s="83" t="s">
        <v>80</v>
      </c>
      <c r="AI41" s="83" t="s">
        <v>80</v>
      </c>
      <c r="AJ41" s="83" t="s">
        <v>80</v>
      </c>
      <c r="AK41" s="83" t="s">
        <v>80</v>
      </c>
      <c r="AL41" s="83" t="s">
        <v>80</v>
      </c>
      <c r="AM41" s="83" t="s">
        <v>80</v>
      </c>
      <c r="AN41" s="83">
        <v>0</v>
      </c>
      <c r="AO41" s="83">
        <v>0</v>
      </c>
      <c r="AP41" s="83">
        <v>8668.9699999999993</v>
      </c>
      <c r="AQ41" s="83" t="s">
        <v>68</v>
      </c>
      <c r="AR41" s="83" t="s">
        <v>68</v>
      </c>
    </row>
    <row r="42" spans="1:44" s="83" customFormat="1">
      <c r="A42" s="83">
        <v>68</v>
      </c>
      <c r="B42" s="83" t="s">
        <v>16</v>
      </c>
      <c r="C42" s="83" t="s">
        <v>221</v>
      </c>
      <c r="D42" s="83">
        <v>0.65800000000000003</v>
      </c>
      <c r="E42" s="83" t="s">
        <v>222</v>
      </c>
      <c r="F42" s="83" t="s">
        <v>223</v>
      </c>
      <c r="G42" s="84">
        <v>7.3966000000000002E-8</v>
      </c>
      <c r="H42" s="84">
        <v>5.4503000000000003E-10</v>
      </c>
      <c r="I42" s="84">
        <v>1.5252E-11</v>
      </c>
      <c r="J42" s="84">
        <v>5.8742999999999999E-9</v>
      </c>
      <c r="K42" s="84">
        <v>4.3254999999999997E-11</v>
      </c>
      <c r="L42" s="84">
        <v>9.4455999999999997E-13</v>
      </c>
      <c r="M42" s="83">
        <v>5.8742999999999999</v>
      </c>
      <c r="N42" s="83">
        <v>4.3299999999999998E-2</v>
      </c>
      <c r="O42" s="83">
        <v>8.9999999999999998E-4</v>
      </c>
      <c r="P42" s="84">
        <v>1.0607E-8</v>
      </c>
      <c r="Q42" s="84">
        <v>7.7967999999999999E-11</v>
      </c>
      <c r="R42" s="84">
        <v>1.8571999999999998E-12</v>
      </c>
      <c r="S42" s="84">
        <v>7.3686999999999997E-3</v>
      </c>
      <c r="T42" s="84">
        <v>2.062E-4</v>
      </c>
      <c r="U42" s="84">
        <v>7.3508000000000002E-3</v>
      </c>
      <c r="V42" s="84">
        <v>1.7077999999999999E-4</v>
      </c>
      <c r="W42" s="84">
        <v>2.4278</v>
      </c>
      <c r="X42" s="84">
        <v>207.39</v>
      </c>
      <c r="Y42" s="83">
        <v>2.4300000000000002</v>
      </c>
      <c r="Z42" s="83">
        <v>183.24</v>
      </c>
      <c r="AA42" s="84">
        <v>3.1301000000000002E-7</v>
      </c>
      <c r="AB42" s="84">
        <v>3.6656999999999999E-9</v>
      </c>
      <c r="AC42" s="84">
        <v>1.2840999999999999E-9</v>
      </c>
      <c r="AD42" s="84">
        <v>1.3475E-8</v>
      </c>
      <c r="AE42" s="84">
        <v>1.5798000000000001E-10</v>
      </c>
      <c r="AF42" s="84">
        <v>1.1710999999999999E-2</v>
      </c>
      <c r="AG42" s="84">
        <v>4.1025000000000002E-3</v>
      </c>
      <c r="AH42" s="84">
        <v>1.1813000000000001E-2</v>
      </c>
      <c r="AI42" s="84">
        <v>4.1180000000000001E-3</v>
      </c>
      <c r="AJ42" s="84">
        <v>-8.64</v>
      </c>
      <c r="AK42" s="84">
        <v>-3.78</v>
      </c>
      <c r="AL42" s="83">
        <v>-34.130000000000003</v>
      </c>
      <c r="AM42" s="83">
        <v>-23.65</v>
      </c>
      <c r="AN42" s="83">
        <v>10.33</v>
      </c>
      <c r="AO42" s="83">
        <v>71.349999999999994</v>
      </c>
      <c r="AP42" s="83">
        <v>31.21</v>
      </c>
      <c r="AQ42" s="83" t="s">
        <v>68</v>
      </c>
      <c r="AR42" s="83" t="s">
        <v>68</v>
      </c>
    </row>
    <row r="43" spans="1:44" s="83" customFormat="1">
      <c r="A43" s="83">
        <v>75</v>
      </c>
      <c r="B43" s="83" t="s">
        <v>16</v>
      </c>
      <c r="C43" s="83" t="s">
        <v>224</v>
      </c>
      <c r="D43" s="83">
        <v>0.47899999999999998</v>
      </c>
      <c r="E43" s="83" t="s">
        <v>225</v>
      </c>
      <c r="F43" s="83" t="s">
        <v>226</v>
      </c>
      <c r="G43" s="84">
        <v>5.3183E-8</v>
      </c>
      <c r="H43" s="84">
        <v>3.9182999999999998E-10</v>
      </c>
      <c r="I43" s="84">
        <v>1.1934E-11</v>
      </c>
      <c r="J43" s="84">
        <v>4.2923999999999998E-9</v>
      </c>
      <c r="K43" s="84">
        <v>3.1601999999999997E-11</v>
      </c>
      <c r="L43" s="84">
        <v>7.1097000000000005E-13</v>
      </c>
      <c r="M43" s="83">
        <v>4.2923999999999998</v>
      </c>
      <c r="N43" s="83">
        <v>3.1600000000000003E-2</v>
      </c>
      <c r="O43" s="83">
        <v>6.9999999999999999E-4</v>
      </c>
      <c r="P43" s="84">
        <v>1.0585E-8</v>
      </c>
      <c r="Q43" s="84">
        <v>7.7816999999999996E-11</v>
      </c>
      <c r="R43" s="84">
        <v>1.8668000000000001E-12</v>
      </c>
      <c r="S43" s="84">
        <v>7.3676999999999996E-3</v>
      </c>
      <c r="T43" s="84">
        <v>2.2439000000000001E-4</v>
      </c>
      <c r="U43" s="84">
        <v>7.3505999999999997E-3</v>
      </c>
      <c r="V43" s="84">
        <v>1.7274E-4</v>
      </c>
      <c r="W43" s="84">
        <v>2.3260000000000001</v>
      </c>
      <c r="X43" s="84">
        <v>299.05</v>
      </c>
      <c r="Y43" s="83">
        <v>2.33</v>
      </c>
      <c r="Z43" s="83">
        <v>273.06</v>
      </c>
      <c r="AA43" s="84">
        <v>2.2459E-7</v>
      </c>
      <c r="AB43" s="84">
        <v>2.6302999999999999E-9</v>
      </c>
      <c r="AC43" s="84">
        <v>9.2219999999999998E-10</v>
      </c>
      <c r="AD43" s="84">
        <v>9.8024000000000008E-9</v>
      </c>
      <c r="AE43" s="84">
        <v>1.1490999999999999E-10</v>
      </c>
      <c r="AF43" s="84">
        <v>1.1710999999999999E-2</v>
      </c>
      <c r="AG43" s="84">
        <v>4.1060999999999997E-3</v>
      </c>
      <c r="AH43" s="84">
        <v>1.1813000000000001E-2</v>
      </c>
      <c r="AI43" s="84">
        <v>4.1177999999999996E-3</v>
      </c>
      <c r="AJ43" s="84">
        <v>-8.6300000000000008</v>
      </c>
      <c r="AK43" s="84">
        <v>-2.84</v>
      </c>
      <c r="AL43" s="83">
        <v>-34.159999999999997</v>
      </c>
      <c r="AM43" s="83">
        <v>-22.73</v>
      </c>
      <c r="AN43" s="83">
        <v>10.199999999999999</v>
      </c>
      <c r="AO43" s="83">
        <v>70.33</v>
      </c>
      <c r="AP43" s="83">
        <v>122.86</v>
      </c>
      <c r="AQ43" s="83" t="s">
        <v>68</v>
      </c>
      <c r="AR43" s="83" t="s">
        <v>68</v>
      </c>
    </row>
    <row r="44" spans="1:44" s="83" customFormat="1">
      <c r="A44" s="83">
        <v>76</v>
      </c>
      <c r="B44" s="83" t="s">
        <v>16</v>
      </c>
      <c r="C44" s="83" t="s">
        <v>90</v>
      </c>
      <c r="D44" s="83">
        <v>1</v>
      </c>
      <c r="E44" s="83" t="s">
        <v>227</v>
      </c>
      <c r="F44" s="83" t="s">
        <v>228</v>
      </c>
      <c r="G44" s="84">
        <v>1.0998000000000001E-9</v>
      </c>
      <c r="H44" s="84">
        <v>7.9141999999999995E-12</v>
      </c>
      <c r="I44" s="84">
        <v>1.9699999999999999E-12</v>
      </c>
      <c r="J44" s="84">
        <v>8.3404999999999995E-11</v>
      </c>
      <c r="K44" s="84">
        <v>6.0521E-13</v>
      </c>
      <c r="L44" s="84">
        <v>6.4505999999999995E-14</v>
      </c>
      <c r="M44" s="83">
        <v>8.3400000000000002E-2</v>
      </c>
      <c r="N44" s="83">
        <v>5.9999999999999995E-4</v>
      </c>
      <c r="O44" s="83">
        <v>1E-4</v>
      </c>
      <c r="P44" s="84">
        <v>1.0623E-8</v>
      </c>
      <c r="Q44" s="84">
        <v>7.8084999999999995E-11</v>
      </c>
      <c r="R44" s="84">
        <v>1.8753999999999999E-12</v>
      </c>
      <c r="S44" s="84">
        <v>7.1964000000000004E-3</v>
      </c>
      <c r="T44" s="84">
        <v>1.7914000000000001E-3</v>
      </c>
      <c r="U44" s="84">
        <v>7.3508000000000002E-3</v>
      </c>
      <c r="V44" s="84">
        <v>1.7259999999999999E-4</v>
      </c>
      <c r="W44" s="84">
        <v>-21.004000000000001</v>
      </c>
      <c r="X44" s="84">
        <v>9378.4</v>
      </c>
      <c r="Y44" s="83">
        <v>-21</v>
      </c>
      <c r="Z44" s="83">
        <v>9170.86</v>
      </c>
      <c r="AA44" s="83" t="s">
        <v>80</v>
      </c>
      <c r="AB44" s="83" t="s">
        <v>80</v>
      </c>
      <c r="AC44" s="83" t="s">
        <v>80</v>
      </c>
      <c r="AD44" s="83" t="s">
        <v>80</v>
      </c>
      <c r="AE44" s="83" t="s">
        <v>80</v>
      </c>
      <c r="AF44" s="83" t="s">
        <v>80</v>
      </c>
      <c r="AG44" s="83" t="s">
        <v>80</v>
      </c>
      <c r="AH44" s="83" t="s">
        <v>80</v>
      </c>
      <c r="AI44" s="83" t="s">
        <v>80</v>
      </c>
      <c r="AJ44" s="83" t="s">
        <v>80</v>
      </c>
      <c r="AK44" s="83" t="s">
        <v>80</v>
      </c>
      <c r="AL44" s="83" t="s">
        <v>80</v>
      </c>
      <c r="AM44" s="83" t="s">
        <v>80</v>
      </c>
      <c r="AN44" s="83">
        <v>0</v>
      </c>
      <c r="AO44" s="83">
        <v>0</v>
      </c>
      <c r="AP44" s="83">
        <v>9202.25</v>
      </c>
      <c r="AQ44" s="83" t="s">
        <v>68</v>
      </c>
      <c r="AR44" s="83" t="s">
        <v>68</v>
      </c>
    </row>
    <row r="45" spans="1:44" s="83" customFormat="1">
      <c r="A45" s="83">
        <v>83</v>
      </c>
      <c r="B45" s="83" t="s">
        <v>16</v>
      </c>
      <c r="C45" s="83" t="s">
        <v>229</v>
      </c>
      <c r="D45" s="83">
        <v>0.65300000000000002</v>
      </c>
      <c r="E45" s="83" t="s">
        <v>230</v>
      </c>
      <c r="F45" s="83" t="s">
        <v>231</v>
      </c>
      <c r="G45" s="84">
        <v>7.2147000000000004E-8</v>
      </c>
      <c r="H45" s="84">
        <v>5.316E-10</v>
      </c>
      <c r="I45" s="84">
        <v>1.6252E-11</v>
      </c>
      <c r="J45" s="84">
        <v>5.7390000000000001E-9</v>
      </c>
      <c r="K45" s="84">
        <v>4.2249000000000001E-11</v>
      </c>
      <c r="L45" s="84">
        <v>9.4176000000000002E-13</v>
      </c>
      <c r="M45" s="83">
        <v>5.7389999999999999</v>
      </c>
      <c r="N45" s="83">
        <v>4.2200000000000001E-2</v>
      </c>
      <c r="O45" s="83">
        <v>8.9999999999999998E-4</v>
      </c>
      <c r="P45" s="84">
        <v>1.0603000000000001E-8</v>
      </c>
      <c r="Q45" s="84">
        <v>7.7943000000000004E-11</v>
      </c>
      <c r="R45" s="84">
        <v>1.8877000000000001E-12</v>
      </c>
      <c r="S45" s="84">
        <v>7.3683000000000004E-3</v>
      </c>
      <c r="T45" s="84">
        <v>2.2525999999999999E-4</v>
      </c>
      <c r="U45" s="84">
        <v>7.3508000000000002E-3</v>
      </c>
      <c r="V45" s="84">
        <v>1.7401E-4</v>
      </c>
      <c r="W45" s="84">
        <v>2.3839999999999999</v>
      </c>
      <c r="X45" s="84">
        <v>294.58</v>
      </c>
      <c r="Y45" s="83">
        <v>2.38</v>
      </c>
      <c r="Z45" s="83">
        <v>268.68</v>
      </c>
      <c r="AA45" s="84">
        <v>3.0157999999999998E-7</v>
      </c>
      <c r="AB45" s="84">
        <v>3.5319999999999998E-9</v>
      </c>
      <c r="AC45" s="84">
        <v>1.2365E-9</v>
      </c>
      <c r="AD45" s="84">
        <v>1.3004E-8</v>
      </c>
      <c r="AE45" s="84">
        <v>1.5257E-10</v>
      </c>
      <c r="AF45" s="84">
        <v>1.1712E-2</v>
      </c>
      <c r="AG45" s="84">
        <v>4.1000999999999998E-3</v>
      </c>
      <c r="AH45" s="84">
        <v>1.1813000000000001E-2</v>
      </c>
      <c r="AI45" s="84">
        <v>4.1178999999999999E-3</v>
      </c>
      <c r="AJ45" s="84">
        <v>-8.59</v>
      </c>
      <c r="AK45" s="84">
        <v>-4.33</v>
      </c>
      <c r="AL45" s="83">
        <v>-34.07</v>
      </c>
      <c r="AM45" s="83">
        <v>-24.19</v>
      </c>
      <c r="AN45" s="83">
        <v>10.15</v>
      </c>
      <c r="AO45" s="83">
        <v>69.28</v>
      </c>
      <c r="AP45" s="83">
        <v>118.39</v>
      </c>
      <c r="AQ45" s="83" t="s">
        <v>68</v>
      </c>
      <c r="AR45" s="83" t="s">
        <v>68</v>
      </c>
    </row>
    <row r="46" spans="1:44" s="83" customFormat="1">
      <c r="A46" s="83">
        <v>90</v>
      </c>
      <c r="B46" s="83" t="s">
        <v>16</v>
      </c>
      <c r="C46" s="83" t="s">
        <v>232</v>
      </c>
      <c r="D46" s="83">
        <v>0.626</v>
      </c>
      <c r="E46" s="83" t="s">
        <v>233</v>
      </c>
      <c r="F46" s="83" t="s">
        <v>234</v>
      </c>
      <c r="G46" s="84">
        <v>6.8837999999999997E-8</v>
      </c>
      <c r="H46" s="84">
        <v>5.0719999999999996E-10</v>
      </c>
      <c r="I46" s="84">
        <v>1.6643E-11</v>
      </c>
      <c r="J46" s="84">
        <v>5.4908999999999997E-9</v>
      </c>
      <c r="K46" s="84">
        <v>4.0417000000000001E-11</v>
      </c>
      <c r="L46" s="84">
        <v>9.1710999999999992E-13</v>
      </c>
      <c r="M46" s="83">
        <v>5.4908999999999999</v>
      </c>
      <c r="N46" s="83">
        <v>4.0399999999999998E-2</v>
      </c>
      <c r="O46" s="83">
        <v>8.9999999999999998E-4</v>
      </c>
      <c r="P46" s="84">
        <v>1.0582E-8</v>
      </c>
      <c r="Q46" s="84">
        <v>7.7783999999999997E-11</v>
      </c>
      <c r="R46" s="84">
        <v>1.9002999999999999E-12</v>
      </c>
      <c r="S46" s="84">
        <v>7.3680000000000004E-3</v>
      </c>
      <c r="T46" s="84">
        <v>2.4177000000000001E-4</v>
      </c>
      <c r="U46" s="84">
        <v>7.3505999999999997E-3</v>
      </c>
      <c r="V46" s="84">
        <v>1.7563999999999999E-4</v>
      </c>
      <c r="W46" s="84">
        <v>2.3687999999999998</v>
      </c>
      <c r="X46" s="84">
        <v>376.51</v>
      </c>
      <c r="Y46" s="83">
        <v>2.37</v>
      </c>
      <c r="Z46" s="83">
        <v>348.98</v>
      </c>
      <c r="AA46" s="84">
        <v>2.8995000000000003E-7</v>
      </c>
      <c r="AB46" s="84">
        <v>3.3956000000000001E-9</v>
      </c>
      <c r="AC46" s="84">
        <v>1.1888000000000001E-9</v>
      </c>
      <c r="AD46" s="84">
        <v>1.2531E-8</v>
      </c>
      <c r="AE46" s="84">
        <v>1.4697999999999999E-10</v>
      </c>
      <c r="AF46" s="84">
        <v>1.1710999999999999E-2</v>
      </c>
      <c r="AG46" s="84">
        <v>4.1000999999999998E-3</v>
      </c>
      <c r="AH46" s="84">
        <v>1.1813000000000001E-2</v>
      </c>
      <c r="AI46" s="84">
        <v>4.1178999999999999E-3</v>
      </c>
      <c r="AJ46" s="84">
        <v>-8.6199999999999992</v>
      </c>
      <c r="AK46" s="84">
        <v>-4.3099999999999996</v>
      </c>
      <c r="AL46" s="83">
        <v>-34.1</v>
      </c>
      <c r="AM46" s="83">
        <v>-24.18</v>
      </c>
      <c r="AN46" s="83">
        <v>10.1</v>
      </c>
      <c r="AO46" s="83">
        <v>69.48</v>
      </c>
      <c r="AP46" s="83">
        <v>200.33</v>
      </c>
      <c r="AQ46" s="83" t="s">
        <v>68</v>
      </c>
      <c r="AR46" s="83" t="s">
        <v>68</v>
      </c>
    </row>
    <row r="47" spans="1:44" s="83" customFormat="1">
      <c r="A47" s="83">
        <v>91</v>
      </c>
      <c r="B47" s="83" t="s">
        <v>16</v>
      </c>
      <c r="C47" s="83" t="s">
        <v>90</v>
      </c>
      <c r="D47" s="83">
        <v>1</v>
      </c>
      <c r="E47" s="83" t="s">
        <v>235</v>
      </c>
      <c r="F47" s="83" t="s">
        <v>236</v>
      </c>
      <c r="G47" s="84">
        <v>1.1496E-9</v>
      </c>
      <c r="H47" s="84">
        <v>8.2914999999999996E-12</v>
      </c>
      <c r="I47" s="84">
        <v>2.4670999999999999E-12</v>
      </c>
      <c r="J47" s="84">
        <v>8.7915000000000001E-11</v>
      </c>
      <c r="K47" s="84">
        <v>6.3773000000000005E-13</v>
      </c>
      <c r="L47" s="84">
        <v>7.2726999999999994E-14</v>
      </c>
      <c r="M47" s="83">
        <v>8.7900000000000006E-2</v>
      </c>
      <c r="N47" s="83">
        <v>5.9999999999999995E-4</v>
      </c>
      <c r="O47" s="83">
        <v>1E-4</v>
      </c>
      <c r="P47" s="84">
        <v>1.0627999999999999E-8</v>
      </c>
      <c r="Q47" s="84">
        <v>7.8118000000000006E-11</v>
      </c>
      <c r="R47" s="84">
        <v>1.9064E-12</v>
      </c>
      <c r="S47" s="84">
        <v>7.2123999999999999E-3</v>
      </c>
      <c r="T47" s="84">
        <v>2.1459999999999999E-3</v>
      </c>
      <c r="U47" s="84">
        <v>7.3505000000000003E-3</v>
      </c>
      <c r="V47" s="84">
        <v>1.7564999999999999E-4</v>
      </c>
      <c r="W47" s="84">
        <v>-18.795000000000002</v>
      </c>
      <c r="X47" s="84">
        <v>11217</v>
      </c>
      <c r="Y47" s="83">
        <v>-18.79</v>
      </c>
      <c r="Z47" s="83">
        <v>10972.82</v>
      </c>
      <c r="AA47" s="83" t="s">
        <v>80</v>
      </c>
      <c r="AB47" s="83" t="s">
        <v>80</v>
      </c>
      <c r="AC47" s="83" t="s">
        <v>80</v>
      </c>
      <c r="AD47" s="83" t="s">
        <v>80</v>
      </c>
      <c r="AE47" s="83" t="s">
        <v>80</v>
      </c>
      <c r="AF47" s="83" t="s">
        <v>80</v>
      </c>
      <c r="AG47" s="83" t="s">
        <v>80</v>
      </c>
      <c r="AH47" s="83" t="s">
        <v>80</v>
      </c>
      <c r="AI47" s="83" t="s">
        <v>80</v>
      </c>
      <c r="AJ47" s="83" t="s">
        <v>80</v>
      </c>
      <c r="AK47" s="83" t="s">
        <v>80</v>
      </c>
      <c r="AL47" s="83" t="s">
        <v>80</v>
      </c>
      <c r="AM47" s="83" t="s">
        <v>80</v>
      </c>
      <c r="AN47" s="83">
        <v>0</v>
      </c>
      <c r="AO47" s="83">
        <v>0</v>
      </c>
      <c r="AP47" s="83">
        <v>11040.98</v>
      </c>
      <c r="AQ47" s="83" t="s">
        <v>68</v>
      </c>
      <c r="AR47" s="83" t="s">
        <v>68</v>
      </c>
    </row>
    <row r="48" spans="1:44" s="83" customFormat="1">
      <c r="A48" s="83">
        <v>98</v>
      </c>
      <c r="B48" s="83" t="s">
        <v>16</v>
      </c>
      <c r="C48" s="83" t="s">
        <v>237</v>
      </c>
      <c r="D48" s="83">
        <v>0.46700000000000003</v>
      </c>
      <c r="E48" s="83" t="s">
        <v>238</v>
      </c>
      <c r="F48" s="83" t="s">
        <v>239</v>
      </c>
      <c r="G48" s="84">
        <v>5.2162000000000001E-8</v>
      </c>
      <c r="H48" s="84">
        <v>3.8427999999999999E-10</v>
      </c>
      <c r="I48" s="84">
        <v>1.4172999999999999E-11</v>
      </c>
      <c r="J48" s="84">
        <v>4.2126999999999997E-9</v>
      </c>
      <c r="K48" s="84">
        <v>3.1003000000000003E-11</v>
      </c>
      <c r="L48" s="84">
        <v>7.2661999999999999E-13</v>
      </c>
      <c r="M48" s="83">
        <v>4.2126999999999999</v>
      </c>
      <c r="N48" s="83">
        <v>3.1E-2</v>
      </c>
      <c r="O48" s="83">
        <v>6.9999999999999999E-4</v>
      </c>
      <c r="P48" s="84">
        <v>1.0583E-8</v>
      </c>
      <c r="Q48" s="84">
        <v>7.7804000000000001E-11</v>
      </c>
      <c r="R48" s="84">
        <v>1.9145E-12</v>
      </c>
      <c r="S48" s="84">
        <v>7.3670999999999997E-3</v>
      </c>
      <c r="T48" s="84">
        <v>2.7171999999999998E-4</v>
      </c>
      <c r="U48" s="84">
        <v>7.3505999999999997E-3</v>
      </c>
      <c r="V48" s="84">
        <v>1.7650000000000001E-4</v>
      </c>
      <c r="W48" s="84">
        <v>2.2435</v>
      </c>
      <c r="X48" s="84">
        <v>539.52</v>
      </c>
      <c r="Y48" s="83">
        <v>2.2400000000000002</v>
      </c>
      <c r="Z48" s="83">
        <v>508.73</v>
      </c>
      <c r="AA48" s="84">
        <v>2.2013E-7</v>
      </c>
      <c r="AB48" s="84">
        <v>2.5781E-9</v>
      </c>
      <c r="AC48" s="84">
        <v>9.0346999999999998E-10</v>
      </c>
      <c r="AD48" s="84">
        <v>9.6107999999999999E-9</v>
      </c>
      <c r="AE48" s="84">
        <v>1.1267E-10</v>
      </c>
      <c r="AF48" s="84">
        <v>1.1712E-2</v>
      </c>
      <c r="AG48" s="84">
        <v>4.1043E-3</v>
      </c>
      <c r="AH48" s="84">
        <v>1.1813000000000001E-2</v>
      </c>
      <c r="AI48" s="84">
        <v>4.1178999999999999E-3</v>
      </c>
      <c r="AJ48" s="84">
        <v>-8.56</v>
      </c>
      <c r="AK48" s="84">
        <v>-3.3</v>
      </c>
      <c r="AL48" s="83">
        <v>-34.07</v>
      </c>
      <c r="AM48" s="83">
        <v>-23.19</v>
      </c>
      <c r="AN48" s="83">
        <v>10.26</v>
      </c>
      <c r="AO48" s="83">
        <v>70.7</v>
      </c>
      <c r="AP48" s="83">
        <v>363.33</v>
      </c>
      <c r="AQ48" s="83" t="s">
        <v>68</v>
      </c>
      <c r="AR48" s="83" t="s">
        <v>68</v>
      </c>
    </row>
    <row r="49" spans="1:44" s="83" customFormat="1">
      <c r="A49" s="83">
        <v>105</v>
      </c>
      <c r="B49" s="83" t="s">
        <v>16</v>
      </c>
      <c r="C49" s="83" t="s">
        <v>90</v>
      </c>
      <c r="D49" s="83">
        <v>1</v>
      </c>
      <c r="E49" s="83" t="s">
        <v>241</v>
      </c>
      <c r="F49" s="83" t="s">
        <v>242</v>
      </c>
      <c r="G49" s="84">
        <v>1.0974E-9</v>
      </c>
      <c r="H49" s="84">
        <v>7.8795999999999997E-12</v>
      </c>
      <c r="I49" s="84">
        <v>1.7208000000000001E-12</v>
      </c>
      <c r="J49" s="84">
        <v>8.2458000000000001E-11</v>
      </c>
      <c r="K49" s="84">
        <v>5.953E-13</v>
      </c>
      <c r="L49" s="84">
        <v>6.7636000000000003E-14</v>
      </c>
      <c r="M49" s="83">
        <v>8.2500000000000004E-2</v>
      </c>
      <c r="N49" s="83">
        <v>5.9999999999999995E-4</v>
      </c>
      <c r="O49" s="83">
        <v>1E-4</v>
      </c>
      <c r="P49" s="84">
        <v>1.0622000000000001E-8</v>
      </c>
      <c r="Q49" s="84">
        <v>7.8083000000000003E-11</v>
      </c>
      <c r="R49" s="84">
        <v>1.9356E-12</v>
      </c>
      <c r="S49" s="84">
        <v>7.1804E-3</v>
      </c>
      <c r="T49" s="84">
        <v>1.5681E-3</v>
      </c>
      <c r="U49" s="84">
        <v>7.3505000000000003E-3</v>
      </c>
      <c r="V49" s="84">
        <v>1.7799E-4</v>
      </c>
      <c r="W49" s="84">
        <v>-23.138999999999999</v>
      </c>
      <c r="X49" s="84">
        <v>7810</v>
      </c>
      <c r="Y49" s="83">
        <v>-23.14</v>
      </c>
      <c r="Z49" s="83">
        <v>7633.77</v>
      </c>
      <c r="AA49" s="83" t="s">
        <v>80</v>
      </c>
      <c r="AB49" s="83" t="s">
        <v>80</v>
      </c>
      <c r="AC49" s="83" t="s">
        <v>80</v>
      </c>
      <c r="AD49" s="83" t="s">
        <v>80</v>
      </c>
      <c r="AE49" s="83" t="s">
        <v>80</v>
      </c>
      <c r="AF49" s="83" t="s">
        <v>80</v>
      </c>
      <c r="AG49" s="83" t="s">
        <v>80</v>
      </c>
      <c r="AH49" s="83" t="s">
        <v>80</v>
      </c>
      <c r="AI49" s="83" t="s">
        <v>80</v>
      </c>
      <c r="AJ49" s="83" t="s">
        <v>80</v>
      </c>
      <c r="AK49" s="83" t="s">
        <v>80</v>
      </c>
      <c r="AL49" s="83" t="s">
        <v>80</v>
      </c>
      <c r="AM49" s="83" t="s">
        <v>80</v>
      </c>
      <c r="AN49" s="83">
        <v>0</v>
      </c>
      <c r="AO49" s="83">
        <v>0</v>
      </c>
      <c r="AP49" s="83">
        <v>7633.79</v>
      </c>
      <c r="AQ49" s="83" t="s">
        <v>68</v>
      </c>
      <c r="AR49" s="83" t="s">
        <v>68</v>
      </c>
    </row>
    <row r="50" spans="1:44" s="83" customFormat="1">
      <c r="A50" s="83">
        <v>106</v>
      </c>
      <c r="B50" s="83" t="s">
        <v>16</v>
      </c>
      <c r="C50" s="83" t="s">
        <v>240</v>
      </c>
      <c r="D50" s="83">
        <v>0.51600000000000001</v>
      </c>
      <c r="E50" s="83" t="s">
        <v>243</v>
      </c>
      <c r="F50" s="83" t="s">
        <v>244</v>
      </c>
      <c r="G50" s="84">
        <v>5.8087000000000003E-8</v>
      </c>
      <c r="H50" s="84">
        <v>4.2801E-10</v>
      </c>
      <c r="I50" s="84">
        <v>1.7147999999999999E-11</v>
      </c>
      <c r="J50" s="84">
        <v>4.6654E-9</v>
      </c>
      <c r="K50" s="84">
        <v>3.4344999999999999E-11</v>
      </c>
      <c r="L50" s="84">
        <v>8.1894000000000004E-13</v>
      </c>
      <c r="M50" s="83">
        <v>4.6654</v>
      </c>
      <c r="N50" s="83">
        <v>3.4299999999999997E-2</v>
      </c>
      <c r="O50" s="83">
        <v>8.0000000000000004E-4</v>
      </c>
      <c r="P50" s="84">
        <v>1.0667E-8</v>
      </c>
      <c r="Q50" s="84">
        <v>7.8411999999999995E-11</v>
      </c>
      <c r="R50" s="84">
        <v>1.9309000000000002E-12</v>
      </c>
      <c r="S50" s="84">
        <v>7.3685E-3</v>
      </c>
      <c r="T50" s="84">
        <v>2.9522000000000001E-4</v>
      </c>
      <c r="U50" s="84">
        <v>7.3505999999999997E-3</v>
      </c>
      <c r="V50" s="84">
        <v>1.7704999999999999E-4</v>
      </c>
      <c r="W50" s="84">
        <v>2.4291999999999998</v>
      </c>
      <c r="X50" s="84">
        <v>667.44</v>
      </c>
      <c r="Y50" s="83">
        <v>2.4300000000000002</v>
      </c>
      <c r="Z50" s="83">
        <v>634.09</v>
      </c>
      <c r="AA50" s="84">
        <v>2.4498000000000001E-7</v>
      </c>
      <c r="AB50" s="84">
        <v>2.8692E-9</v>
      </c>
      <c r="AC50" s="84">
        <v>1.0051E-9</v>
      </c>
      <c r="AD50" s="84">
        <v>1.0641000000000001E-8</v>
      </c>
      <c r="AE50" s="84">
        <v>1.2477E-10</v>
      </c>
      <c r="AF50" s="84">
        <v>1.1712E-2</v>
      </c>
      <c r="AG50" s="84">
        <v>4.1026999999999999E-3</v>
      </c>
      <c r="AH50" s="84">
        <v>1.1813000000000001E-2</v>
      </c>
      <c r="AI50" s="84">
        <v>4.1181000000000004E-3</v>
      </c>
      <c r="AJ50" s="84">
        <v>-8.56</v>
      </c>
      <c r="AK50" s="84">
        <v>-3.73</v>
      </c>
      <c r="AL50" s="83">
        <v>-34.049999999999997</v>
      </c>
      <c r="AM50" s="83">
        <v>-23.61</v>
      </c>
      <c r="AN50" s="83">
        <v>10.34</v>
      </c>
      <c r="AO50" s="83">
        <v>71.22</v>
      </c>
      <c r="AP50" s="83">
        <v>491.25</v>
      </c>
      <c r="AQ50" s="83" t="s">
        <v>68</v>
      </c>
      <c r="AR50" s="83" t="s">
        <v>68</v>
      </c>
    </row>
    <row r="51" spans="1:44" s="83" customFormat="1">
      <c r="A51" s="83">
        <v>113</v>
      </c>
      <c r="B51" s="83" t="s">
        <v>16</v>
      </c>
      <c r="C51" s="83" t="s">
        <v>245</v>
      </c>
      <c r="D51" s="83">
        <v>0.64</v>
      </c>
      <c r="E51" s="83" t="s">
        <v>246</v>
      </c>
      <c r="F51" s="83" t="s">
        <v>247</v>
      </c>
      <c r="G51" s="84">
        <v>7.2286000000000003E-8</v>
      </c>
      <c r="H51" s="84">
        <v>5.3266999999999998E-10</v>
      </c>
      <c r="I51" s="84">
        <v>2.0094999999999999E-11</v>
      </c>
      <c r="J51" s="84">
        <v>5.7286000000000003E-9</v>
      </c>
      <c r="K51" s="84">
        <v>4.2195000000000003E-11</v>
      </c>
      <c r="L51" s="84">
        <v>9.9674999999999997E-13</v>
      </c>
      <c r="M51" s="83">
        <v>5.7286000000000001</v>
      </c>
      <c r="N51" s="83">
        <v>4.2200000000000001E-2</v>
      </c>
      <c r="O51" s="83">
        <v>1E-3</v>
      </c>
      <c r="P51" s="84">
        <v>1.0643E-8</v>
      </c>
      <c r="Q51" s="84">
        <v>7.8232000000000002E-11</v>
      </c>
      <c r="R51" s="84">
        <v>1.9415000000000002E-12</v>
      </c>
      <c r="S51" s="84">
        <v>7.3689000000000003E-3</v>
      </c>
      <c r="T51" s="84">
        <v>2.7798999999999999E-4</v>
      </c>
      <c r="U51" s="84">
        <v>7.3505999999999997E-3</v>
      </c>
      <c r="V51" s="84">
        <v>1.7855E-4</v>
      </c>
      <c r="W51" s="84">
        <v>2.4992000000000001</v>
      </c>
      <c r="X51" s="84">
        <v>556.89</v>
      </c>
      <c r="Y51" s="83">
        <v>2.5</v>
      </c>
      <c r="Z51" s="83">
        <v>525.75</v>
      </c>
      <c r="AA51" s="84">
        <v>3.0334000000000002E-7</v>
      </c>
      <c r="AB51" s="84">
        <v>3.5528E-9</v>
      </c>
      <c r="AC51" s="84">
        <v>1.2432E-9</v>
      </c>
      <c r="AD51" s="84">
        <v>1.3036E-8</v>
      </c>
      <c r="AE51" s="84">
        <v>1.5296999999999999E-10</v>
      </c>
      <c r="AF51" s="84">
        <v>1.1712E-2</v>
      </c>
      <c r="AG51" s="84">
        <v>4.0984999999999997E-3</v>
      </c>
      <c r="AH51" s="84">
        <v>1.1813000000000001E-2</v>
      </c>
      <c r="AI51" s="84">
        <v>4.1186E-3</v>
      </c>
      <c r="AJ51" s="84">
        <v>-8.56</v>
      </c>
      <c r="AK51" s="84">
        <v>-4.88</v>
      </c>
      <c r="AL51" s="83">
        <v>-34.01</v>
      </c>
      <c r="AM51" s="83">
        <v>-24.74</v>
      </c>
      <c r="AN51" s="83">
        <v>10.38</v>
      </c>
      <c r="AO51" s="83">
        <v>71.09</v>
      </c>
      <c r="AP51" s="83">
        <v>380.7</v>
      </c>
      <c r="AQ51" s="83" t="s">
        <v>68</v>
      </c>
      <c r="AR51" s="83" t="s">
        <v>68</v>
      </c>
    </row>
    <row r="52" spans="1:44" s="83" customFormat="1">
      <c r="A52" s="83">
        <v>120</v>
      </c>
      <c r="B52" s="83" t="s">
        <v>16</v>
      </c>
      <c r="C52" s="83" t="s">
        <v>248</v>
      </c>
      <c r="D52" s="83">
        <v>0.58899999999999997</v>
      </c>
      <c r="E52" s="83" t="s">
        <v>249</v>
      </c>
      <c r="F52" s="83" t="s">
        <v>250</v>
      </c>
      <c r="G52" s="84">
        <v>6.6909999999999995E-8</v>
      </c>
      <c r="H52" s="84">
        <v>4.9295000000000004E-10</v>
      </c>
      <c r="I52" s="84">
        <v>2.0459000000000001E-11</v>
      </c>
      <c r="J52" s="84">
        <v>5.3324999999999999E-9</v>
      </c>
      <c r="K52" s="84">
        <v>3.9247E-11</v>
      </c>
      <c r="L52" s="84">
        <v>9.4588E-13</v>
      </c>
      <c r="M52" s="83">
        <v>5.3324999999999996</v>
      </c>
      <c r="N52" s="83">
        <v>3.9199999999999999E-2</v>
      </c>
      <c r="O52" s="83">
        <v>8.9999999999999998E-4</v>
      </c>
      <c r="P52" s="84">
        <v>1.0649E-8</v>
      </c>
      <c r="Q52" s="84">
        <v>7.828E-11</v>
      </c>
      <c r="R52" s="84">
        <v>1.9506000000000002E-12</v>
      </c>
      <c r="S52" s="84">
        <v>7.3673999999999996E-3</v>
      </c>
      <c r="T52" s="84">
        <v>3.0578000000000002E-4</v>
      </c>
      <c r="U52" s="84">
        <v>7.3502999999999997E-3</v>
      </c>
      <c r="V52" s="84">
        <v>1.7958000000000001E-4</v>
      </c>
      <c r="W52" s="84">
        <v>2.3298999999999999</v>
      </c>
      <c r="X52" s="84">
        <v>702.7</v>
      </c>
      <c r="Y52" s="83">
        <v>2.33</v>
      </c>
      <c r="Z52" s="83">
        <v>668.64</v>
      </c>
      <c r="AA52" s="84">
        <v>2.7763999999999999E-7</v>
      </c>
      <c r="AB52" s="84">
        <v>3.2512000000000001E-9</v>
      </c>
      <c r="AC52" s="84">
        <v>1.1376999999999999E-9</v>
      </c>
      <c r="AD52" s="84">
        <v>1.2000999999999999E-8</v>
      </c>
      <c r="AE52" s="84">
        <v>1.4072000000000001E-10</v>
      </c>
      <c r="AF52" s="84">
        <v>1.171E-2</v>
      </c>
      <c r="AG52" s="84">
        <v>4.0978999999999998E-3</v>
      </c>
      <c r="AH52" s="84">
        <v>1.1813000000000001E-2</v>
      </c>
      <c r="AI52" s="84">
        <v>4.1181999999999998E-3</v>
      </c>
      <c r="AJ52" s="84">
        <v>-8.65</v>
      </c>
      <c r="AK52" s="84">
        <v>-4.9400000000000004</v>
      </c>
      <c r="AL52" s="83">
        <v>-34.1</v>
      </c>
      <c r="AM52" s="83">
        <v>-24.8</v>
      </c>
      <c r="AN52" s="83">
        <v>10.44</v>
      </c>
      <c r="AO52" s="83">
        <v>70.7</v>
      </c>
      <c r="AP52" s="83">
        <v>526.51</v>
      </c>
      <c r="AQ52" s="83" t="s">
        <v>68</v>
      </c>
      <c r="AR52" s="83" t="s">
        <v>68</v>
      </c>
    </row>
    <row r="53" spans="1:44" s="83" customFormat="1">
      <c r="A53" s="83">
        <v>121</v>
      </c>
      <c r="B53" s="83" t="s">
        <v>16</v>
      </c>
      <c r="C53" s="83" t="s">
        <v>90</v>
      </c>
      <c r="D53" s="83">
        <v>1</v>
      </c>
      <c r="E53" s="83" t="s">
        <v>251</v>
      </c>
      <c r="F53" s="83" t="s">
        <v>252</v>
      </c>
      <c r="G53" s="84">
        <v>1.1261000000000001E-9</v>
      </c>
      <c r="H53" s="84">
        <v>8.0906999999999998E-12</v>
      </c>
      <c r="I53" s="84">
        <v>3.2920000000000001E-12</v>
      </c>
      <c r="J53" s="84">
        <v>8.4824000000000006E-11</v>
      </c>
      <c r="K53" s="84">
        <v>6.1231000000000004E-13</v>
      </c>
      <c r="L53" s="84">
        <v>7.5862999999999994E-14</v>
      </c>
      <c r="M53" s="83">
        <v>8.48E-2</v>
      </c>
      <c r="N53" s="83">
        <v>5.9999999999999995E-4</v>
      </c>
      <c r="O53" s="83">
        <v>1E-4</v>
      </c>
      <c r="P53" s="84">
        <v>1.0641000000000001E-8</v>
      </c>
      <c r="Q53" s="84">
        <v>7.8209999999999994E-11</v>
      </c>
      <c r="R53" s="84">
        <v>1.9586000000000002E-12</v>
      </c>
      <c r="S53" s="84">
        <v>7.1846999999999996E-3</v>
      </c>
      <c r="T53" s="84">
        <v>2.9233000000000002E-3</v>
      </c>
      <c r="U53" s="84">
        <v>7.3504E-3</v>
      </c>
      <c r="V53" s="84">
        <v>1.7967999999999999E-4</v>
      </c>
      <c r="W53" s="84">
        <v>-22.536999999999999</v>
      </c>
      <c r="X53" s="84">
        <v>15270</v>
      </c>
      <c r="Y53" s="83">
        <v>-22.54</v>
      </c>
      <c r="Z53" s="83">
        <v>14944.58</v>
      </c>
      <c r="AA53" s="83" t="s">
        <v>80</v>
      </c>
      <c r="AB53" s="83" t="s">
        <v>80</v>
      </c>
      <c r="AC53" s="83" t="s">
        <v>80</v>
      </c>
      <c r="AD53" s="83" t="s">
        <v>80</v>
      </c>
      <c r="AE53" s="83" t="s">
        <v>80</v>
      </c>
      <c r="AF53" s="83" t="s">
        <v>80</v>
      </c>
      <c r="AG53" s="83" t="s">
        <v>80</v>
      </c>
      <c r="AH53" s="83" t="s">
        <v>80</v>
      </c>
      <c r="AI53" s="83" t="s">
        <v>80</v>
      </c>
      <c r="AJ53" s="83" t="s">
        <v>80</v>
      </c>
      <c r="AK53" s="83" t="s">
        <v>80</v>
      </c>
      <c r="AL53" s="83" t="s">
        <v>80</v>
      </c>
      <c r="AM53" s="83" t="s">
        <v>80</v>
      </c>
      <c r="AN53" s="83">
        <v>0</v>
      </c>
      <c r="AO53" s="83">
        <v>0</v>
      </c>
      <c r="AP53" s="83">
        <v>15093.79</v>
      </c>
      <c r="AQ53" s="83" t="s">
        <v>68</v>
      </c>
      <c r="AR53" s="83" t="s">
        <v>68</v>
      </c>
    </row>
    <row r="54" spans="1:44" s="83" customFormat="1">
      <c r="A54" s="83">
        <v>128</v>
      </c>
      <c r="B54" s="83" t="s">
        <v>16</v>
      </c>
      <c r="C54" s="83" t="s">
        <v>253</v>
      </c>
      <c r="D54" s="83">
        <v>0.46800000000000003</v>
      </c>
      <c r="E54" s="83" t="s">
        <v>254</v>
      </c>
      <c r="F54" s="83" t="s">
        <v>255</v>
      </c>
      <c r="G54" s="84">
        <v>5.3465999999999997E-8</v>
      </c>
      <c r="H54" s="84">
        <v>3.9393999999999999E-10</v>
      </c>
      <c r="I54" s="84">
        <v>1.8103000000000001E-11</v>
      </c>
      <c r="J54" s="84">
        <v>4.3066E-9</v>
      </c>
      <c r="K54" s="84">
        <v>3.1699000000000002E-11</v>
      </c>
      <c r="L54" s="84">
        <v>7.8301000000000001E-13</v>
      </c>
      <c r="M54" s="83">
        <v>4.3066000000000004</v>
      </c>
      <c r="N54" s="83">
        <v>3.1699999999999999E-2</v>
      </c>
      <c r="O54" s="83">
        <v>8.0000000000000004E-4</v>
      </c>
      <c r="P54" s="84">
        <v>1.0653E-8</v>
      </c>
      <c r="Q54" s="84">
        <v>7.8324999999999998E-11</v>
      </c>
      <c r="R54" s="84">
        <v>1.9694000000000001E-12</v>
      </c>
      <c r="S54" s="84">
        <v>7.3680000000000004E-3</v>
      </c>
      <c r="T54" s="84">
        <v>3.3858E-4</v>
      </c>
      <c r="U54" s="84">
        <v>7.3505000000000003E-3</v>
      </c>
      <c r="V54" s="84">
        <v>1.8054E-4</v>
      </c>
      <c r="W54" s="84">
        <v>2.3727999999999998</v>
      </c>
      <c r="X54" s="84">
        <v>875.4</v>
      </c>
      <c r="Y54" s="83">
        <v>2.37</v>
      </c>
      <c r="Z54" s="83">
        <v>837.89</v>
      </c>
      <c r="AA54" s="84">
        <v>2.2128999999999999E-7</v>
      </c>
      <c r="AB54" s="84">
        <v>2.5912999999999999E-9</v>
      </c>
      <c r="AC54" s="84">
        <v>9.0738000000000002E-10</v>
      </c>
      <c r="AD54" s="84">
        <v>9.6467999999999994E-9</v>
      </c>
      <c r="AE54" s="84">
        <v>1.1303E-10</v>
      </c>
      <c r="AF54" s="84">
        <v>1.171E-2</v>
      </c>
      <c r="AG54" s="84">
        <v>4.1005E-3</v>
      </c>
      <c r="AH54" s="84">
        <v>1.1813000000000001E-2</v>
      </c>
      <c r="AI54" s="84">
        <v>4.1181000000000004E-3</v>
      </c>
      <c r="AJ54" s="84">
        <v>-8.67</v>
      </c>
      <c r="AK54" s="84">
        <v>-4.28</v>
      </c>
      <c r="AL54" s="83">
        <v>-34.15</v>
      </c>
      <c r="AM54" s="83">
        <v>-24.15</v>
      </c>
      <c r="AN54" s="83">
        <v>10.5</v>
      </c>
      <c r="AO54" s="83">
        <v>70.92</v>
      </c>
      <c r="AP54" s="83">
        <v>699.21</v>
      </c>
      <c r="AQ54" s="83" t="s">
        <v>68</v>
      </c>
      <c r="AR54" s="83" t="s">
        <v>68</v>
      </c>
    </row>
    <row r="55" spans="1:44" s="83" customFormat="1">
      <c r="A55" s="83">
        <v>135</v>
      </c>
      <c r="B55" s="83" t="s">
        <v>16</v>
      </c>
      <c r="C55" s="83" t="s">
        <v>256</v>
      </c>
      <c r="D55" s="83">
        <v>0.77200000000000002</v>
      </c>
      <c r="E55" s="83" t="s">
        <v>257</v>
      </c>
      <c r="F55" s="83" t="s">
        <v>258</v>
      </c>
      <c r="G55" s="84">
        <v>8.0449999999999996E-8</v>
      </c>
      <c r="H55" s="84">
        <v>5.8947000000000003E-10</v>
      </c>
      <c r="I55" s="84">
        <v>2.5322000000000001E-11</v>
      </c>
      <c r="J55" s="84">
        <v>6.5098E-9</v>
      </c>
      <c r="K55" s="84">
        <v>4.7649000000000003E-11</v>
      </c>
      <c r="L55" s="84">
        <v>1.1683999999999999E-12</v>
      </c>
      <c r="M55" s="83">
        <v>6.5098000000000003</v>
      </c>
      <c r="N55" s="83">
        <v>4.7600000000000003E-2</v>
      </c>
      <c r="O55" s="83">
        <v>1.1999999999999999E-3</v>
      </c>
      <c r="P55" s="84">
        <v>1.0715E-8</v>
      </c>
      <c r="Q55" s="84">
        <v>7.8752999999999999E-11</v>
      </c>
      <c r="R55" s="84">
        <v>1.9774E-12</v>
      </c>
      <c r="S55" s="84">
        <v>7.3271999999999999E-3</v>
      </c>
      <c r="T55" s="84">
        <v>3.1474999999999998E-4</v>
      </c>
      <c r="U55" s="84">
        <v>7.3504E-3</v>
      </c>
      <c r="V55" s="84">
        <v>1.8149E-4</v>
      </c>
      <c r="W55" s="84">
        <v>-3.1648000000000001</v>
      </c>
      <c r="X55" s="84">
        <v>734.26</v>
      </c>
      <c r="Y55" s="83">
        <v>-3.16</v>
      </c>
      <c r="Z55" s="83">
        <v>699.57</v>
      </c>
      <c r="AA55" s="84">
        <v>2.1075999999999999E-7</v>
      </c>
      <c r="AB55" s="84">
        <v>2.4756E-9</v>
      </c>
      <c r="AC55" s="84">
        <v>8.6478999999999997E-10</v>
      </c>
      <c r="AD55" s="84">
        <v>9.2325000000000001E-9</v>
      </c>
      <c r="AE55" s="84">
        <v>1.0853E-10</v>
      </c>
      <c r="AF55" s="84">
        <v>1.1745999999999999E-2</v>
      </c>
      <c r="AG55" s="84">
        <v>4.1032000000000004E-3</v>
      </c>
      <c r="AH55" s="84">
        <v>1.1812E-2</v>
      </c>
      <c r="AI55" s="84">
        <v>4.1187000000000003E-3</v>
      </c>
      <c r="AJ55" s="84">
        <v>-5.64</v>
      </c>
      <c r="AK55" s="84">
        <v>-3.77</v>
      </c>
      <c r="AL55" s="83">
        <v>-31.01</v>
      </c>
      <c r="AM55" s="83">
        <v>-23.66</v>
      </c>
      <c r="AN55" s="83">
        <v>9.57</v>
      </c>
      <c r="AO55" s="83">
        <v>40.950000000000003</v>
      </c>
      <c r="AP55" s="83">
        <v>558.07000000000005</v>
      </c>
      <c r="AQ55" s="83" t="s">
        <v>68</v>
      </c>
      <c r="AR55" s="83" t="s">
        <v>68</v>
      </c>
    </row>
    <row r="56" spans="1:44" s="83" customFormat="1">
      <c r="A56" s="83">
        <v>136</v>
      </c>
      <c r="B56" s="83" t="s">
        <v>16</v>
      </c>
      <c r="C56" s="83" t="s">
        <v>259</v>
      </c>
      <c r="D56" s="83">
        <v>0.81599999999999995</v>
      </c>
      <c r="E56" s="83" t="s">
        <v>260</v>
      </c>
      <c r="F56" s="83" t="s">
        <v>261</v>
      </c>
      <c r="G56" s="84">
        <v>8.5025999999999997E-8</v>
      </c>
      <c r="H56" s="84">
        <v>6.2302999999999997E-10</v>
      </c>
      <c r="I56" s="84">
        <v>2.649E-11</v>
      </c>
      <c r="J56" s="84">
        <v>6.8735999999999999E-9</v>
      </c>
      <c r="K56" s="84">
        <v>5.0333999999999998E-11</v>
      </c>
      <c r="L56" s="84">
        <v>1.2350000000000001E-12</v>
      </c>
      <c r="M56" s="83">
        <v>6.8735999999999997</v>
      </c>
      <c r="N56" s="83">
        <v>5.0299999999999997E-2</v>
      </c>
      <c r="O56" s="83">
        <v>1.1999999999999999E-3</v>
      </c>
      <c r="P56" s="84">
        <v>1.063E-8</v>
      </c>
      <c r="Q56" s="84">
        <v>7.8140000000000001E-11</v>
      </c>
      <c r="R56" s="84">
        <v>1.9727999999999998E-12</v>
      </c>
      <c r="S56" s="84">
        <v>7.3274999999999998E-3</v>
      </c>
      <c r="T56" s="84">
        <v>3.1155000000000001E-4</v>
      </c>
      <c r="U56" s="84">
        <v>7.3505999999999997E-3</v>
      </c>
      <c r="V56" s="84">
        <v>1.8106E-4</v>
      </c>
      <c r="W56" s="84">
        <v>-3.1387999999999998</v>
      </c>
      <c r="X56" s="84">
        <v>720.7</v>
      </c>
      <c r="Y56" s="83">
        <v>-3.14</v>
      </c>
      <c r="Z56" s="83">
        <v>686.28</v>
      </c>
      <c r="AA56" s="84">
        <v>2.2263999999999999E-7</v>
      </c>
      <c r="AB56" s="84">
        <v>2.6151999999999998E-9</v>
      </c>
      <c r="AC56" s="84">
        <v>9.1349000000000002E-10</v>
      </c>
      <c r="AD56" s="84">
        <v>9.6999000000000004E-9</v>
      </c>
      <c r="AE56" s="84">
        <v>1.1402E-10</v>
      </c>
      <c r="AF56" s="84">
        <v>1.1745999999999999E-2</v>
      </c>
      <c r="AG56" s="84">
        <v>4.1031000000000001E-3</v>
      </c>
      <c r="AH56" s="84">
        <v>1.1813000000000001E-2</v>
      </c>
      <c r="AI56" s="84">
        <v>4.1187999999999997E-3</v>
      </c>
      <c r="AJ56" s="84">
        <v>-5.6</v>
      </c>
      <c r="AK56" s="84">
        <v>-3.82</v>
      </c>
      <c r="AL56" s="83">
        <v>-30.97</v>
      </c>
      <c r="AM56" s="83">
        <v>-23.7</v>
      </c>
      <c r="AN56" s="83">
        <v>9.57</v>
      </c>
      <c r="AO56" s="83">
        <v>40.93</v>
      </c>
      <c r="AP56" s="83">
        <v>544.51</v>
      </c>
      <c r="AQ56" s="83" t="s">
        <v>68</v>
      </c>
      <c r="AR56" s="83" t="s">
        <v>68</v>
      </c>
    </row>
    <row r="57" spans="1:44" s="83" customFormat="1">
      <c r="A57" s="83">
        <v>137</v>
      </c>
      <c r="B57" s="83" t="s">
        <v>16</v>
      </c>
      <c r="C57" s="83" t="s">
        <v>262</v>
      </c>
      <c r="D57" s="83">
        <v>0.79100000000000004</v>
      </c>
      <c r="E57" s="83" t="s">
        <v>263</v>
      </c>
      <c r="F57" s="83" t="s">
        <v>264</v>
      </c>
      <c r="G57" s="84">
        <v>8.2633999999999997E-8</v>
      </c>
      <c r="H57" s="84">
        <v>6.0546999999999998E-10</v>
      </c>
      <c r="I57" s="84">
        <v>2.6009999999999999E-11</v>
      </c>
      <c r="J57" s="84">
        <v>6.6796999999999996E-9</v>
      </c>
      <c r="K57" s="84">
        <v>4.8898000000000003E-11</v>
      </c>
      <c r="L57" s="84">
        <v>1.1933999999999999E-12</v>
      </c>
      <c r="M57" s="83">
        <v>6.6797000000000004</v>
      </c>
      <c r="N57" s="83">
        <v>4.8899999999999999E-2</v>
      </c>
      <c r="O57" s="83">
        <v>1.1999999999999999E-3</v>
      </c>
      <c r="P57" s="84">
        <v>1.0646E-8</v>
      </c>
      <c r="Q57" s="84">
        <v>7.8268000000000001E-11</v>
      </c>
      <c r="R57" s="84">
        <v>1.9737999999999999E-12</v>
      </c>
      <c r="S57" s="84">
        <v>7.3270999999999996E-3</v>
      </c>
      <c r="T57" s="84">
        <v>3.1477000000000002E-4</v>
      </c>
      <c r="U57" s="84">
        <v>7.3505999999999997E-3</v>
      </c>
      <c r="V57" s="84">
        <v>1.8085E-4</v>
      </c>
      <c r="W57" s="84">
        <v>-3.1867000000000001</v>
      </c>
      <c r="X57" s="84">
        <v>740.52</v>
      </c>
      <c r="Y57" s="83">
        <v>-3.19</v>
      </c>
      <c r="Z57" s="83">
        <v>705.71</v>
      </c>
      <c r="AA57" s="84">
        <v>2.1519000000000001E-7</v>
      </c>
      <c r="AB57" s="84">
        <v>2.5277999999999999E-9</v>
      </c>
      <c r="AC57" s="84">
        <v>8.8316999999999996E-10</v>
      </c>
      <c r="AD57" s="84">
        <v>9.3740000000000001E-9</v>
      </c>
      <c r="AE57" s="84">
        <v>1.1019E-10</v>
      </c>
      <c r="AF57" s="84">
        <v>1.1747E-2</v>
      </c>
      <c r="AG57" s="84">
        <v>4.1041999999999997E-3</v>
      </c>
      <c r="AH57" s="84">
        <v>1.1813000000000001E-2</v>
      </c>
      <c r="AI57" s="84">
        <v>4.1187999999999997E-3</v>
      </c>
      <c r="AJ57" s="84">
        <v>-5.56</v>
      </c>
      <c r="AK57" s="84">
        <v>-3.54</v>
      </c>
      <c r="AL57" s="83">
        <v>-30.94</v>
      </c>
      <c r="AM57" s="83">
        <v>-23.43</v>
      </c>
      <c r="AN57" s="83">
        <v>9.6</v>
      </c>
      <c r="AO57" s="83">
        <v>40.81</v>
      </c>
      <c r="AP57" s="83">
        <v>564.34</v>
      </c>
      <c r="AQ57" s="83" t="s">
        <v>68</v>
      </c>
      <c r="AR57" s="83" t="s">
        <v>68</v>
      </c>
    </row>
    <row r="58" spans="1:44" s="83" customFormat="1">
      <c r="A58" s="83">
        <v>138</v>
      </c>
      <c r="B58" s="83" t="s">
        <v>16</v>
      </c>
      <c r="C58" s="83" t="s">
        <v>265</v>
      </c>
      <c r="D58" s="83">
        <v>0.77200000000000002</v>
      </c>
      <c r="E58" s="83" t="s">
        <v>266</v>
      </c>
      <c r="F58" s="83" t="s">
        <v>267</v>
      </c>
      <c r="G58" s="84">
        <v>8.0992000000000002E-8</v>
      </c>
      <c r="H58" s="84">
        <v>6.2412999999999999E-10</v>
      </c>
      <c r="I58" s="84">
        <v>2.6348E-11</v>
      </c>
      <c r="J58" s="84">
        <v>6.5588000000000001E-9</v>
      </c>
      <c r="K58" s="84">
        <v>5.0498999999999998E-11</v>
      </c>
      <c r="L58" s="84">
        <v>1.1929000000000001E-12</v>
      </c>
      <c r="M58" s="83">
        <v>6.5587999999999997</v>
      </c>
      <c r="N58" s="83">
        <v>5.0500000000000003E-2</v>
      </c>
      <c r="O58" s="83">
        <v>1.1999999999999999E-3</v>
      </c>
      <c r="P58" s="84">
        <v>1.0657000000000001E-8</v>
      </c>
      <c r="Q58" s="84">
        <v>7.8331999999999994E-11</v>
      </c>
      <c r="R58" s="84">
        <v>1.9788E-12</v>
      </c>
      <c r="S58" s="84">
        <v>7.7060000000000002E-3</v>
      </c>
      <c r="T58" s="84">
        <v>3.2531999999999998E-4</v>
      </c>
      <c r="U58" s="84">
        <v>7.3505999999999997E-3</v>
      </c>
      <c r="V58" s="84">
        <v>1.8116000000000001E-4</v>
      </c>
      <c r="W58" s="84">
        <v>48.353999999999999</v>
      </c>
      <c r="X58" s="84">
        <v>795.74</v>
      </c>
      <c r="Y58" s="83">
        <v>48.35</v>
      </c>
      <c r="Z58" s="83">
        <v>759.83</v>
      </c>
      <c r="AA58" s="84">
        <v>2.1159E-7</v>
      </c>
      <c r="AB58" s="84">
        <v>2.6347E-9</v>
      </c>
      <c r="AC58" s="84">
        <v>8.6853E-10</v>
      </c>
      <c r="AD58" s="84">
        <v>9.2382000000000006E-9</v>
      </c>
      <c r="AE58" s="84">
        <v>1.1509E-10</v>
      </c>
      <c r="AF58" s="84">
        <v>1.2452E-2</v>
      </c>
      <c r="AG58" s="84">
        <v>4.1047000000000002E-3</v>
      </c>
      <c r="AH58" s="84">
        <v>1.1813000000000001E-2</v>
      </c>
      <c r="AI58" s="84">
        <v>4.1187999999999997E-3</v>
      </c>
      <c r="AJ58" s="84">
        <v>54.1</v>
      </c>
      <c r="AK58" s="84">
        <v>-3.43</v>
      </c>
      <c r="AL58" s="83">
        <v>31.17</v>
      </c>
      <c r="AM58" s="83">
        <v>-23.45</v>
      </c>
      <c r="AN58" s="83">
        <v>9.64</v>
      </c>
      <c r="AO58" s="83">
        <v>41.14</v>
      </c>
      <c r="AP58" s="83">
        <v>619.55999999999995</v>
      </c>
      <c r="AQ58" s="83" t="s">
        <v>68</v>
      </c>
      <c r="AR58" s="83" t="s">
        <v>68</v>
      </c>
    </row>
    <row r="59" spans="1:44" s="83" customFormat="1">
      <c r="A59" s="83">
        <v>139</v>
      </c>
      <c r="B59" s="83" t="s">
        <v>16</v>
      </c>
      <c r="C59" s="83" t="s">
        <v>268</v>
      </c>
      <c r="D59" s="83">
        <v>0.78800000000000003</v>
      </c>
      <c r="E59" s="83" t="s">
        <v>269</v>
      </c>
      <c r="F59" s="83" t="s">
        <v>270</v>
      </c>
      <c r="G59" s="84">
        <v>8.2825000000000002E-8</v>
      </c>
      <c r="H59" s="84">
        <v>6.3827000000000001E-10</v>
      </c>
      <c r="I59" s="84">
        <v>2.7716E-11</v>
      </c>
      <c r="J59" s="84">
        <v>6.7068999999999997E-9</v>
      </c>
      <c r="K59" s="84">
        <v>5.1639E-11</v>
      </c>
      <c r="L59" s="84">
        <v>1.2373E-12</v>
      </c>
      <c r="M59" s="83">
        <v>6.7069000000000001</v>
      </c>
      <c r="N59" s="83">
        <v>5.16E-2</v>
      </c>
      <c r="O59" s="83">
        <v>1.1999999999999999E-3</v>
      </c>
      <c r="P59" s="84">
        <v>1.0651000000000001E-8</v>
      </c>
      <c r="Q59" s="84">
        <v>7.8291000000000004E-11</v>
      </c>
      <c r="R59" s="84">
        <v>1.9776E-12</v>
      </c>
      <c r="S59" s="84">
        <v>7.7063000000000001E-3</v>
      </c>
      <c r="T59" s="84">
        <v>3.3463999999999998E-4</v>
      </c>
      <c r="U59" s="84">
        <v>7.3505999999999997E-3</v>
      </c>
      <c r="V59" s="84">
        <v>1.8095000000000001E-4</v>
      </c>
      <c r="W59" s="84">
        <v>48.381999999999998</v>
      </c>
      <c r="X59" s="84">
        <v>849.37</v>
      </c>
      <c r="Y59" s="83">
        <v>48.38</v>
      </c>
      <c r="Z59" s="83">
        <v>812.38</v>
      </c>
      <c r="AA59" s="84">
        <v>2.1605999999999999E-7</v>
      </c>
      <c r="AB59" s="84">
        <v>2.6905000000000002E-9</v>
      </c>
      <c r="AC59" s="84">
        <v>8.8672000000000002E-10</v>
      </c>
      <c r="AD59" s="84">
        <v>9.4498999999999998E-9</v>
      </c>
      <c r="AE59" s="84">
        <v>1.1775999999999999E-10</v>
      </c>
      <c r="AF59" s="84">
        <v>1.2452E-2</v>
      </c>
      <c r="AG59" s="84">
        <v>4.104E-3</v>
      </c>
      <c r="AH59" s="84">
        <v>1.1813000000000001E-2</v>
      </c>
      <c r="AI59" s="84">
        <v>4.1189E-3</v>
      </c>
      <c r="AJ59" s="84">
        <v>54.1</v>
      </c>
      <c r="AK59" s="84">
        <v>-3.62</v>
      </c>
      <c r="AL59" s="83">
        <v>31.23</v>
      </c>
      <c r="AM59" s="83">
        <v>-23.64</v>
      </c>
      <c r="AN59" s="83">
        <v>9.66</v>
      </c>
      <c r="AO59" s="83">
        <v>41.16</v>
      </c>
      <c r="AP59" s="83">
        <v>673.18</v>
      </c>
      <c r="AQ59" s="83" t="s">
        <v>68</v>
      </c>
      <c r="AR59" s="83" t="s">
        <v>68</v>
      </c>
    </row>
    <row r="60" spans="1:44" s="83" customFormat="1">
      <c r="A60" s="83">
        <v>140</v>
      </c>
      <c r="B60" s="83" t="s">
        <v>16</v>
      </c>
      <c r="C60" s="83" t="s">
        <v>271</v>
      </c>
      <c r="D60" s="83">
        <v>0.78200000000000003</v>
      </c>
      <c r="E60" s="83" t="s">
        <v>272</v>
      </c>
      <c r="F60" s="83" t="s">
        <v>273</v>
      </c>
      <c r="G60" s="84">
        <v>8.2037999999999996E-8</v>
      </c>
      <c r="H60" s="84">
        <v>6.3223E-10</v>
      </c>
      <c r="I60" s="84">
        <v>2.7770000000000001E-11</v>
      </c>
      <c r="J60" s="84">
        <v>6.6355999999999997E-9</v>
      </c>
      <c r="K60" s="84">
        <v>5.1109000000000003E-11</v>
      </c>
      <c r="L60" s="84">
        <v>1.2225000000000001E-12</v>
      </c>
      <c r="M60" s="83">
        <v>6.6356000000000002</v>
      </c>
      <c r="N60" s="83">
        <v>5.11E-2</v>
      </c>
      <c r="O60" s="83">
        <v>1.1999999999999999E-3</v>
      </c>
      <c r="P60" s="84">
        <v>1.0656E-8</v>
      </c>
      <c r="Q60" s="84">
        <v>7.8342000000000002E-11</v>
      </c>
      <c r="R60" s="84">
        <v>1.9704000000000002E-12</v>
      </c>
      <c r="S60" s="84">
        <v>7.7066000000000001E-3</v>
      </c>
      <c r="T60" s="84">
        <v>3.3849999999999999E-4</v>
      </c>
      <c r="U60" s="84">
        <v>7.3508000000000002E-3</v>
      </c>
      <c r="V60" s="84">
        <v>1.8085E-4</v>
      </c>
      <c r="W60" s="84">
        <v>48.4</v>
      </c>
      <c r="X60" s="84">
        <v>871.7</v>
      </c>
      <c r="Y60" s="83">
        <v>48.4</v>
      </c>
      <c r="Z60" s="83">
        <v>834.27</v>
      </c>
      <c r="AA60" s="84">
        <v>2.1443E-7</v>
      </c>
      <c r="AB60" s="84">
        <v>2.6702000000000001E-9</v>
      </c>
      <c r="AC60" s="84">
        <v>8.8020000000000002E-10</v>
      </c>
      <c r="AD60" s="84">
        <v>9.3610000000000002E-9</v>
      </c>
      <c r="AE60" s="84">
        <v>1.1664E-10</v>
      </c>
      <c r="AF60" s="84">
        <v>1.2452E-2</v>
      </c>
      <c r="AG60" s="84">
        <v>4.1048999999999999E-3</v>
      </c>
      <c r="AH60" s="84">
        <v>1.1813000000000001E-2</v>
      </c>
      <c r="AI60" s="84">
        <v>4.1189E-3</v>
      </c>
      <c r="AJ60" s="84">
        <v>54.1</v>
      </c>
      <c r="AK60" s="84">
        <v>-3.4</v>
      </c>
      <c r="AL60" s="83">
        <v>31.21</v>
      </c>
      <c r="AM60" s="83">
        <v>-23.42</v>
      </c>
      <c r="AN60" s="83">
        <v>9.64</v>
      </c>
      <c r="AO60" s="83">
        <v>41.16</v>
      </c>
      <c r="AP60" s="83">
        <v>695.52</v>
      </c>
      <c r="AQ60" s="83" t="s">
        <v>68</v>
      </c>
      <c r="AR60" s="83" t="s">
        <v>68</v>
      </c>
    </row>
    <row r="61" spans="1:44" s="83" customFormat="1">
      <c r="A61" s="83">
        <v>141</v>
      </c>
      <c r="B61" s="83" t="s">
        <v>16</v>
      </c>
      <c r="C61" s="83" t="s">
        <v>90</v>
      </c>
      <c r="D61" s="83">
        <v>1</v>
      </c>
      <c r="E61" s="83" t="s">
        <v>274</v>
      </c>
      <c r="F61" s="83" t="s">
        <v>275</v>
      </c>
      <c r="G61" s="84">
        <v>1.1505999999999999E-9</v>
      </c>
      <c r="H61" s="84">
        <v>8.3237999999999997E-12</v>
      </c>
      <c r="I61" s="84">
        <v>1.9605999999999999E-12</v>
      </c>
      <c r="J61" s="84">
        <v>8.5687000000000004E-11</v>
      </c>
      <c r="K61" s="84">
        <v>6.2231E-13</v>
      </c>
      <c r="L61" s="84">
        <v>6.9525999999999996E-14</v>
      </c>
      <c r="M61" s="83">
        <v>8.5699999999999998E-2</v>
      </c>
      <c r="N61" s="83">
        <v>5.9999999999999995E-4</v>
      </c>
      <c r="O61" s="83">
        <v>1E-4</v>
      </c>
      <c r="P61" s="84">
        <v>1.0678E-8</v>
      </c>
      <c r="Q61" s="84">
        <v>7.8502000000000005E-11</v>
      </c>
      <c r="R61" s="84">
        <v>1.9754999999999998E-12</v>
      </c>
      <c r="S61" s="84">
        <v>7.2345999999999999E-3</v>
      </c>
      <c r="T61" s="84">
        <v>1.7041000000000001E-3</v>
      </c>
      <c r="U61" s="84">
        <v>7.3505999999999997E-3</v>
      </c>
      <c r="V61" s="84">
        <v>1.8123999999999999E-4</v>
      </c>
      <c r="W61" s="84">
        <v>-15.776</v>
      </c>
      <c r="X61" s="84">
        <v>8402.4</v>
      </c>
      <c r="Y61" s="83">
        <v>-15.78</v>
      </c>
      <c r="Z61" s="83">
        <v>8214.36</v>
      </c>
      <c r="AA61" s="83" t="s">
        <v>80</v>
      </c>
      <c r="AB61" s="83" t="s">
        <v>80</v>
      </c>
      <c r="AC61" s="83" t="s">
        <v>80</v>
      </c>
      <c r="AD61" s="83" t="s">
        <v>80</v>
      </c>
      <c r="AE61" s="83" t="s">
        <v>80</v>
      </c>
      <c r="AF61" s="83" t="s">
        <v>80</v>
      </c>
      <c r="AG61" s="83" t="s">
        <v>80</v>
      </c>
      <c r="AH61" s="83" t="s">
        <v>80</v>
      </c>
      <c r="AI61" s="83" t="s">
        <v>80</v>
      </c>
      <c r="AJ61" s="83" t="s">
        <v>80</v>
      </c>
      <c r="AK61" s="83" t="s">
        <v>80</v>
      </c>
      <c r="AL61" s="83" t="s">
        <v>80</v>
      </c>
      <c r="AM61" s="83" t="s">
        <v>80</v>
      </c>
      <c r="AN61" s="83">
        <v>0</v>
      </c>
      <c r="AO61" s="83">
        <v>0</v>
      </c>
      <c r="AP61" s="83">
        <v>8226.2199999999993</v>
      </c>
      <c r="AQ61" s="83" t="s">
        <v>68</v>
      </c>
      <c r="AR61" s="83" t="s">
        <v>68</v>
      </c>
    </row>
    <row r="62" spans="1:44" s="83" customFormat="1">
      <c r="A62" s="83">
        <v>58</v>
      </c>
      <c r="B62" s="83" t="s">
        <v>16</v>
      </c>
      <c r="C62" s="83" t="s">
        <v>91</v>
      </c>
      <c r="D62" s="83">
        <v>0.74099999999999999</v>
      </c>
      <c r="E62" s="83" t="s">
        <v>92</v>
      </c>
      <c r="F62" s="83" t="s">
        <v>93</v>
      </c>
      <c r="G62" s="84">
        <v>7.6235999999999995E-8</v>
      </c>
      <c r="H62" s="84">
        <v>5.8736000000000003E-10</v>
      </c>
      <c r="I62" s="84">
        <v>1.5307999999999999E-11</v>
      </c>
      <c r="J62" s="84">
        <v>6.2954000000000004E-9</v>
      </c>
      <c r="K62" s="84">
        <v>4.8467000000000002E-11</v>
      </c>
      <c r="L62" s="84">
        <v>1.0624E-12</v>
      </c>
      <c r="M62" s="83">
        <v>6.2953999999999999</v>
      </c>
      <c r="N62" s="83">
        <v>4.8500000000000001E-2</v>
      </c>
      <c r="O62" s="83">
        <v>1.1000000000000001E-3</v>
      </c>
      <c r="P62" s="84">
        <v>1.0357E-8</v>
      </c>
      <c r="Q62" s="84">
        <v>7.6129000000000004E-11</v>
      </c>
      <c r="R62" s="84">
        <v>1.8854E-12</v>
      </c>
      <c r="S62" s="84">
        <v>7.7045000000000004E-3</v>
      </c>
      <c r="T62" s="84">
        <v>2.008E-4</v>
      </c>
      <c r="U62" s="84">
        <v>7.3506999999999999E-3</v>
      </c>
      <c r="V62" s="84">
        <v>1.7823000000000001E-4</v>
      </c>
      <c r="W62" s="84">
        <v>48.131</v>
      </c>
      <c r="X62" s="84">
        <v>126.64</v>
      </c>
      <c r="Y62" s="83">
        <v>48.13</v>
      </c>
      <c r="Z62" s="83">
        <v>104.1</v>
      </c>
      <c r="AA62" s="84">
        <v>7.3881999999999999E-8</v>
      </c>
      <c r="AB62" s="84">
        <v>9.2018000000000002E-10</v>
      </c>
      <c r="AC62" s="84">
        <v>3.0378000000000001E-10</v>
      </c>
      <c r="AD62" s="84">
        <v>3.2448999999999998E-9</v>
      </c>
      <c r="AE62" s="84">
        <v>4.0463000000000002E-11</v>
      </c>
      <c r="AF62" s="84">
        <v>1.2455000000000001E-2</v>
      </c>
      <c r="AG62" s="84">
        <v>4.1117000000000003E-3</v>
      </c>
      <c r="AH62" s="84">
        <v>1.1816E-2</v>
      </c>
      <c r="AI62" s="84">
        <v>4.1187000000000003E-3</v>
      </c>
      <c r="AJ62" s="84">
        <v>54.1</v>
      </c>
      <c r="AK62" s="84">
        <v>-1.71</v>
      </c>
      <c r="AL62" s="83">
        <v>31.08</v>
      </c>
      <c r="AM62" s="83">
        <v>-21.76</v>
      </c>
      <c r="AN62" s="83">
        <v>9.5399999999999991</v>
      </c>
      <c r="AO62" s="83">
        <v>39.200000000000003</v>
      </c>
      <c r="AP62" s="83">
        <v>-19.95</v>
      </c>
      <c r="AQ62" s="83" t="s">
        <v>68</v>
      </c>
      <c r="AR62" s="83" t="s">
        <v>68</v>
      </c>
    </row>
    <row r="63" spans="1:44" s="83" customFormat="1">
      <c r="A63" s="83">
        <v>59</v>
      </c>
      <c r="B63" s="83" t="s">
        <v>16</v>
      </c>
      <c r="C63" s="83" t="s">
        <v>94</v>
      </c>
      <c r="D63" s="83">
        <v>0.76900000000000002</v>
      </c>
      <c r="E63" s="83" t="s">
        <v>95</v>
      </c>
      <c r="F63" s="83" t="s">
        <v>96</v>
      </c>
      <c r="G63" s="84">
        <v>8.0364000000000004E-8</v>
      </c>
      <c r="H63" s="84">
        <v>6.1921999999999996E-10</v>
      </c>
      <c r="I63" s="84">
        <v>1.5982E-11</v>
      </c>
      <c r="J63" s="84">
        <v>6.6262999999999998E-9</v>
      </c>
      <c r="K63" s="84">
        <v>5.1005999999999998E-11</v>
      </c>
      <c r="L63" s="84">
        <v>1.1140000000000001E-12</v>
      </c>
      <c r="M63" s="83">
        <v>6.6262999999999996</v>
      </c>
      <c r="N63" s="83">
        <v>5.0999999999999997E-2</v>
      </c>
      <c r="O63" s="83">
        <v>1.1000000000000001E-3</v>
      </c>
      <c r="P63" s="84">
        <v>1.0387000000000001E-8</v>
      </c>
      <c r="Q63" s="84">
        <v>7.6346000000000004E-11</v>
      </c>
      <c r="R63" s="84">
        <v>1.8893E-12</v>
      </c>
      <c r="S63" s="84">
        <v>7.7051000000000003E-3</v>
      </c>
      <c r="T63" s="84">
        <v>1.9887E-4</v>
      </c>
      <c r="U63" s="84">
        <v>7.3506999999999999E-3</v>
      </c>
      <c r="V63" s="84">
        <v>1.7810999999999999E-4</v>
      </c>
      <c r="W63" s="84">
        <v>48.216999999999999</v>
      </c>
      <c r="X63" s="84">
        <v>116.54</v>
      </c>
      <c r="Y63" s="83">
        <v>48.22</v>
      </c>
      <c r="Z63" s="83">
        <v>94.21</v>
      </c>
      <c r="AA63" s="84">
        <v>7.6738999999999996E-8</v>
      </c>
      <c r="AB63" s="84">
        <v>9.5574999999999993E-10</v>
      </c>
      <c r="AC63" s="84">
        <v>3.1550999999999998E-10</v>
      </c>
      <c r="AD63" s="84">
        <v>3.3708E-9</v>
      </c>
      <c r="AE63" s="84">
        <v>4.2033999999999998E-11</v>
      </c>
      <c r="AF63" s="84">
        <v>1.2455000000000001E-2</v>
      </c>
      <c r="AG63" s="84">
        <v>4.1114000000000003E-3</v>
      </c>
      <c r="AH63" s="84">
        <v>1.1816E-2</v>
      </c>
      <c r="AI63" s="84">
        <v>4.1187000000000003E-3</v>
      </c>
      <c r="AJ63" s="84">
        <v>54</v>
      </c>
      <c r="AK63" s="84">
        <v>-1.76</v>
      </c>
      <c r="AL63" s="83">
        <v>31.07</v>
      </c>
      <c r="AM63" s="83">
        <v>-21.81</v>
      </c>
      <c r="AN63" s="83">
        <v>9.69</v>
      </c>
      <c r="AO63" s="83">
        <v>39.229999999999997</v>
      </c>
      <c r="AP63" s="83">
        <v>-30.04</v>
      </c>
      <c r="AQ63" s="83" t="s">
        <v>68</v>
      </c>
      <c r="AR63" s="83" t="s">
        <v>68</v>
      </c>
    </row>
    <row r="64" spans="1:44" s="83" customFormat="1">
      <c r="A64" s="83">
        <v>60</v>
      </c>
      <c r="B64" s="83" t="s">
        <v>16</v>
      </c>
      <c r="C64" s="83" t="s">
        <v>114</v>
      </c>
      <c r="D64" s="83">
        <v>9.1750000000000007</v>
      </c>
      <c r="E64" s="83" t="s">
        <v>97</v>
      </c>
      <c r="F64" s="83" t="s">
        <v>98</v>
      </c>
      <c r="G64" s="84">
        <v>1.9913000000000001E-8</v>
      </c>
      <c r="H64" s="84">
        <v>1.4747000000000001E-10</v>
      </c>
      <c r="I64" s="84">
        <v>5.3644999999999996E-12</v>
      </c>
      <c r="J64" s="101">
        <v>1.6219E-9</v>
      </c>
      <c r="K64" s="84">
        <v>1.2000999999999999E-11</v>
      </c>
      <c r="L64" s="84">
        <v>3.1325E-13</v>
      </c>
      <c r="M64" s="83">
        <v>1.6218999999999999</v>
      </c>
      <c r="N64" s="83">
        <v>1.2E-2</v>
      </c>
      <c r="O64" s="83">
        <v>2.9999999999999997E-4</v>
      </c>
      <c r="P64" s="84">
        <v>1.0379E-8</v>
      </c>
      <c r="Q64" s="84">
        <v>7.6288999999999994E-11</v>
      </c>
      <c r="R64" s="84">
        <v>1.8904000000000001E-12</v>
      </c>
      <c r="S64" s="84">
        <v>7.4060999999999997E-3</v>
      </c>
      <c r="T64" s="84">
        <v>2.6940999999999998E-4</v>
      </c>
      <c r="U64" s="84">
        <v>7.3504E-3</v>
      </c>
      <c r="V64" s="84">
        <v>1.7791000000000001E-4</v>
      </c>
      <c r="W64" s="84">
        <v>7.5773999999999999</v>
      </c>
      <c r="X64" s="84">
        <v>514.25</v>
      </c>
      <c r="Y64" s="83">
        <v>7.58</v>
      </c>
      <c r="Z64" s="83">
        <v>483.96</v>
      </c>
      <c r="AA64" s="84">
        <v>2.8904E-7</v>
      </c>
      <c r="AB64" s="84">
        <v>3.4523000000000002E-9</v>
      </c>
      <c r="AC64" s="84">
        <v>1.1849999999999999E-9</v>
      </c>
      <c r="AD64" s="84">
        <v>1.1571999999999999E-8</v>
      </c>
      <c r="AE64" s="84">
        <v>1.3871E-10</v>
      </c>
      <c r="AF64" s="84">
        <v>1.1944E-2</v>
      </c>
      <c r="AG64" s="84">
        <v>4.0996000000000001E-3</v>
      </c>
      <c r="AH64" s="84">
        <v>1.1816E-2</v>
      </c>
      <c r="AI64" s="84">
        <v>4.1186E-3</v>
      </c>
      <c r="AJ64" s="84">
        <v>10.9</v>
      </c>
      <c r="AK64" s="84">
        <v>-4.6100000000000003</v>
      </c>
      <c r="AL64" s="83">
        <v>-13.79</v>
      </c>
      <c r="AM64" s="83">
        <v>-24.51</v>
      </c>
      <c r="AN64" s="83">
        <v>0.2</v>
      </c>
      <c r="AO64" s="83">
        <v>12.38</v>
      </c>
      <c r="AP64" s="83">
        <v>367.67</v>
      </c>
      <c r="AQ64" s="83" t="s">
        <v>68</v>
      </c>
      <c r="AR64" s="83" t="s">
        <v>68</v>
      </c>
    </row>
    <row r="65" spans="1:44" s="83" customFormat="1">
      <c r="A65" s="83">
        <v>61</v>
      </c>
      <c r="B65" s="83" t="s">
        <v>16</v>
      </c>
      <c r="C65" s="83" t="s">
        <v>113</v>
      </c>
      <c r="D65" s="83">
        <v>4.9889999999999999</v>
      </c>
      <c r="E65" s="83" t="s">
        <v>99</v>
      </c>
      <c r="F65" s="83" t="s">
        <v>100</v>
      </c>
      <c r="G65" s="84">
        <v>1.2681E-8</v>
      </c>
      <c r="H65" s="84">
        <v>9.3779999999999998E-11</v>
      </c>
      <c r="I65" s="84">
        <v>3.9477000000000002E-12</v>
      </c>
      <c r="J65" s="101">
        <v>1.0318000000000001E-9</v>
      </c>
      <c r="K65" s="84">
        <v>7.6311000000000005E-12</v>
      </c>
      <c r="L65" s="84">
        <v>2.227E-13</v>
      </c>
      <c r="M65" s="83">
        <v>1.0318000000000001</v>
      </c>
      <c r="N65" s="83">
        <v>7.6E-3</v>
      </c>
      <c r="O65" s="83">
        <v>2.0000000000000001E-4</v>
      </c>
      <c r="P65" s="84">
        <v>1.0404E-8</v>
      </c>
      <c r="Q65" s="84">
        <v>7.6480999999999999E-11</v>
      </c>
      <c r="R65" s="84">
        <v>1.8969000000000001E-12</v>
      </c>
      <c r="S65" s="84">
        <v>7.3952000000000002E-3</v>
      </c>
      <c r="T65" s="84">
        <v>3.1129999999999998E-4</v>
      </c>
      <c r="U65" s="84">
        <v>7.3505000000000003E-3</v>
      </c>
      <c r="V65" s="84">
        <v>1.7861E-4</v>
      </c>
      <c r="W65" s="84">
        <v>6.0766</v>
      </c>
      <c r="X65" s="84">
        <v>742.92</v>
      </c>
      <c r="Y65" s="83">
        <v>6.08</v>
      </c>
      <c r="Z65" s="83">
        <v>708.06</v>
      </c>
      <c r="AA65" s="83">
        <v>1.7338000000000001E-7</v>
      </c>
      <c r="AB65" s="83">
        <v>2.0711E-9</v>
      </c>
      <c r="AC65" s="83">
        <v>7.1219999999999998E-10</v>
      </c>
      <c r="AD65" s="83">
        <v>7.3213000000000004E-9</v>
      </c>
      <c r="AE65" s="83">
        <v>8.7645999999999994E-11</v>
      </c>
      <c r="AF65" s="83">
        <v>1.1946E-2</v>
      </c>
      <c r="AG65" s="83">
        <v>4.1078E-3</v>
      </c>
      <c r="AH65" s="83">
        <v>1.1816E-2</v>
      </c>
      <c r="AI65" s="83">
        <v>4.1184999999999998E-3</v>
      </c>
      <c r="AJ65" s="83">
        <v>11</v>
      </c>
      <c r="AK65" s="83">
        <v>-2.6</v>
      </c>
      <c r="AL65" s="83">
        <v>-13.74</v>
      </c>
      <c r="AM65" s="83">
        <v>-22.54</v>
      </c>
      <c r="AN65" s="83">
        <v>0.24</v>
      </c>
      <c r="AO65" s="83">
        <v>13.66</v>
      </c>
      <c r="AP65" s="83">
        <v>596.34</v>
      </c>
      <c r="AQ65" s="83" t="s">
        <v>68</v>
      </c>
      <c r="AR65" s="83" t="s">
        <v>68</v>
      </c>
    </row>
    <row r="66" spans="1:44" s="83" customFormat="1">
      <c r="A66" s="83">
        <v>62</v>
      </c>
      <c r="B66" s="83" t="s">
        <v>16</v>
      </c>
      <c r="C66" s="83" t="s">
        <v>115</v>
      </c>
      <c r="D66" s="83">
        <v>7.5860000000000003</v>
      </c>
      <c r="E66" s="83" t="s">
        <v>101</v>
      </c>
      <c r="F66" s="83" t="s">
        <v>102</v>
      </c>
      <c r="G66" s="84">
        <v>1.8664999999999999E-8</v>
      </c>
      <c r="H66" s="84">
        <v>1.382E-10</v>
      </c>
      <c r="I66" s="84">
        <v>5.1443999999999998E-12</v>
      </c>
      <c r="J66" s="101">
        <v>1.5063000000000001E-9</v>
      </c>
      <c r="K66" s="84">
        <v>1.115E-11</v>
      </c>
      <c r="L66" s="84">
        <v>2.9539000000000002E-13</v>
      </c>
      <c r="M66" s="83">
        <v>1.5063</v>
      </c>
      <c r="N66" s="83">
        <v>1.12E-2</v>
      </c>
      <c r="O66" s="83">
        <v>2.9999999999999997E-4</v>
      </c>
      <c r="P66" s="84">
        <v>1.0379E-8</v>
      </c>
      <c r="Q66" s="84">
        <v>7.6310000000000006E-11</v>
      </c>
      <c r="R66" s="84">
        <v>1.8902000000000002E-12</v>
      </c>
      <c r="S66" s="84">
        <v>7.4042999999999999E-3</v>
      </c>
      <c r="T66" s="84">
        <v>2.7562000000000002E-4</v>
      </c>
      <c r="U66" s="84">
        <v>7.3508000000000002E-3</v>
      </c>
      <c r="V66" s="84">
        <v>1.7861999999999999E-4</v>
      </c>
      <c r="W66" s="84">
        <v>7.2767999999999997</v>
      </c>
      <c r="X66" s="84">
        <v>543.04</v>
      </c>
      <c r="Y66" s="83">
        <v>7.28</v>
      </c>
      <c r="Z66" s="83">
        <v>512.17999999999995</v>
      </c>
      <c r="AA66" s="84">
        <v>2.6808E-7</v>
      </c>
      <c r="AB66" s="84">
        <v>3.2017999999999998E-9</v>
      </c>
      <c r="AC66" s="84">
        <v>1.0996E-9</v>
      </c>
      <c r="AD66" s="84">
        <v>1.0832000000000001E-8</v>
      </c>
      <c r="AE66" s="84">
        <v>1.2989E-10</v>
      </c>
      <c r="AF66" s="84">
        <v>1.1944E-2</v>
      </c>
      <c r="AG66" s="84">
        <v>4.1016999999999998E-3</v>
      </c>
      <c r="AH66" s="84">
        <v>1.1816E-2</v>
      </c>
      <c r="AI66" s="84">
        <v>4.1186E-3</v>
      </c>
      <c r="AJ66" s="84">
        <v>10.8</v>
      </c>
      <c r="AK66" s="84">
        <v>-4.0999999999999996</v>
      </c>
      <c r="AL66" s="83">
        <v>-13.85</v>
      </c>
      <c r="AM66" s="83">
        <v>-24.01</v>
      </c>
      <c r="AN66" s="83">
        <v>0.23</v>
      </c>
      <c r="AO66" s="83">
        <v>13.89</v>
      </c>
      <c r="AP66" s="83">
        <v>396.45</v>
      </c>
      <c r="AQ66" s="83" t="s">
        <v>68</v>
      </c>
      <c r="AR66" s="83" t="s">
        <v>68</v>
      </c>
    </row>
    <row r="67" spans="1:44" s="83" customFormat="1">
      <c r="A67" s="83">
        <v>63</v>
      </c>
      <c r="B67" s="83" t="s">
        <v>16</v>
      </c>
      <c r="C67" s="83" t="s">
        <v>90</v>
      </c>
      <c r="D67" s="83">
        <v>1</v>
      </c>
      <c r="E67" s="83" t="s">
        <v>103</v>
      </c>
      <c r="F67" s="83" t="s">
        <v>104</v>
      </c>
      <c r="G67" s="84">
        <v>1.2116E-9</v>
      </c>
      <c r="H67" s="84">
        <v>8.6122999999999996E-12</v>
      </c>
      <c r="I67" s="84">
        <v>1.9094999999999999E-12</v>
      </c>
      <c r="J67" s="84">
        <v>8.8759999999999999E-11</v>
      </c>
      <c r="K67" s="84">
        <v>6.3448000000000004E-13</v>
      </c>
      <c r="L67" s="84">
        <v>6.5575000000000001E-14</v>
      </c>
      <c r="M67" s="83">
        <v>8.8800000000000004E-2</v>
      </c>
      <c r="N67" s="83">
        <v>5.9999999999999995E-4</v>
      </c>
      <c r="O67" s="83">
        <v>1E-4</v>
      </c>
      <c r="P67" s="84">
        <v>1.0394E-8</v>
      </c>
      <c r="Q67" s="84">
        <v>7.6408000000000006E-11</v>
      </c>
      <c r="R67" s="84">
        <v>1.8959E-12</v>
      </c>
      <c r="S67" s="84">
        <v>7.1081E-3</v>
      </c>
      <c r="T67" s="84">
        <v>1.5759999999999999E-3</v>
      </c>
      <c r="U67" s="84">
        <v>7.3506999999999999E-3</v>
      </c>
      <c r="V67" s="84">
        <v>1.7898E-4</v>
      </c>
      <c r="W67" s="84">
        <v>-33.011000000000003</v>
      </c>
      <c r="X67" s="84">
        <v>7805.3</v>
      </c>
      <c r="Y67" s="83">
        <v>-33.01</v>
      </c>
      <c r="Z67" s="83">
        <v>7629.15</v>
      </c>
      <c r="AA67" s="84" t="s">
        <v>80</v>
      </c>
      <c r="AB67" s="84" t="s">
        <v>80</v>
      </c>
      <c r="AC67" s="84" t="s">
        <v>80</v>
      </c>
      <c r="AD67" s="84" t="s">
        <v>80</v>
      </c>
      <c r="AE67" s="84" t="s">
        <v>80</v>
      </c>
      <c r="AF67" s="84" t="s">
        <v>80</v>
      </c>
      <c r="AG67" s="84" t="s">
        <v>80</v>
      </c>
      <c r="AH67" s="84" t="s">
        <v>80</v>
      </c>
      <c r="AI67" s="84" t="s">
        <v>80</v>
      </c>
      <c r="AJ67" s="84" t="s">
        <v>80</v>
      </c>
      <c r="AK67" s="84" t="s">
        <v>80</v>
      </c>
      <c r="AL67" s="83" t="s">
        <v>80</v>
      </c>
      <c r="AM67" s="83" t="s">
        <v>80</v>
      </c>
      <c r="AN67" s="83">
        <v>0</v>
      </c>
      <c r="AO67" s="83">
        <v>0</v>
      </c>
      <c r="AP67" s="83">
        <v>7658.67</v>
      </c>
      <c r="AQ67" s="83" t="s">
        <v>68</v>
      </c>
      <c r="AR67" s="83" t="s">
        <v>68</v>
      </c>
    </row>
    <row r="68" spans="1:44" s="83" customFormat="1">
      <c r="A68" s="83">
        <v>64</v>
      </c>
      <c r="B68" s="83" t="s">
        <v>16</v>
      </c>
      <c r="C68" s="83" t="s">
        <v>105</v>
      </c>
      <c r="D68" s="83">
        <v>0.80900000000000005</v>
      </c>
      <c r="E68" s="83" t="s">
        <v>106</v>
      </c>
      <c r="F68" s="83" t="s">
        <v>107</v>
      </c>
      <c r="G68" s="84">
        <v>8.3260999999999994E-8</v>
      </c>
      <c r="H68" s="84">
        <v>6.1003999999999999E-10</v>
      </c>
      <c r="I68" s="84">
        <v>1.6465000000000001E-11</v>
      </c>
      <c r="J68" s="84">
        <v>6.8573999999999999E-9</v>
      </c>
      <c r="K68" s="84">
        <v>5.0193999999999999E-11</v>
      </c>
      <c r="L68" s="84">
        <v>1.1395999999999999E-12</v>
      </c>
      <c r="M68" s="83">
        <v>6.8574000000000002</v>
      </c>
      <c r="N68" s="83">
        <v>5.0200000000000002E-2</v>
      </c>
      <c r="O68" s="83">
        <v>1.1000000000000001E-3</v>
      </c>
      <c r="P68" s="84">
        <v>1.0368000000000001E-8</v>
      </c>
      <c r="Q68" s="84">
        <v>7.6219000000000001E-11</v>
      </c>
      <c r="R68" s="84">
        <v>1.8891000000000001E-12</v>
      </c>
      <c r="S68" s="84">
        <v>7.3267999999999996E-3</v>
      </c>
      <c r="T68" s="84">
        <v>1.9775000000000001E-4</v>
      </c>
      <c r="U68" s="84">
        <v>7.3508000000000002E-3</v>
      </c>
      <c r="V68" s="84">
        <v>1.7824E-4</v>
      </c>
      <c r="W68" s="84">
        <v>-3.2639</v>
      </c>
      <c r="X68" s="84">
        <v>109.46</v>
      </c>
      <c r="Y68" s="83">
        <v>-3.26</v>
      </c>
      <c r="Z68" s="83">
        <v>87.28</v>
      </c>
      <c r="AA68" s="84">
        <v>7.9957999999999994E-8</v>
      </c>
      <c r="AB68" s="84">
        <v>9.3939E-10</v>
      </c>
      <c r="AC68" s="84">
        <v>3.2888000000000001E-10</v>
      </c>
      <c r="AD68" s="84">
        <v>3.5026999999999999E-9</v>
      </c>
      <c r="AE68" s="84">
        <v>4.1224999999999999E-11</v>
      </c>
      <c r="AF68" s="84">
        <v>1.1749000000000001E-2</v>
      </c>
      <c r="AG68" s="84">
        <v>4.1132E-3</v>
      </c>
      <c r="AH68" s="84">
        <v>1.1816E-2</v>
      </c>
      <c r="AI68" s="84">
        <v>4.1187000000000003E-3</v>
      </c>
      <c r="AJ68" s="84">
        <v>-5.71</v>
      </c>
      <c r="AK68" s="84">
        <v>-1.35</v>
      </c>
      <c r="AL68" s="83">
        <v>-31.17</v>
      </c>
      <c r="AM68" s="83">
        <v>-21.28</v>
      </c>
      <c r="AN68" s="83">
        <v>9.5399999999999991</v>
      </c>
      <c r="AO68" s="83">
        <v>38.83</v>
      </c>
      <c r="AP68" s="83">
        <v>-37.119999999999997</v>
      </c>
      <c r="AQ68" s="83" t="s">
        <v>68</v>
      </c>
      <c r="AR68" s="83" t="s">
        <v>68</v>
      </c>
    </row>
    <row r="69" spans="1:44" s="83" customFormat="1">
      <c r="A69" s="83">
        <v>65</v>
      </c>
      <c r="B69" s="83" t="s">
        <v>16</v>
      </c>
      <c r="C69" s="83" t="s">
        <v>108</v>
      </c>
      <c r="D69" s="83">
        <v>0.80400000000000005</v>
      </c>
      <c r="E69" s="83" t="s">
        <v>109</v>
      </c>
      <c r="F69" s="83" t="s">
        <v>110</v>
      </c>
      <c r="G69" s="84">
        <v>8.2773999999999997E-8</v>
      </c>
      <c r="H69" s="84">
        <v>6.3780999999999999E-10</v>
      </c>
      <c r="I69" s="84">
        <v>1.6384000000000001E-11</v>
      </c>
      <c r="J69" s="84">
        <v>6.8122000000000001E-9</v>
      </c>
      <c r="K69" s="84">
        <v>5.2437000000000002E-11</v>
      </c>
      <c r="L69" s="84">
        <v>1.1398000000000001E-12</v>
      </c>
      <c r="M69" s="83">
        <v>6.8121999999999998</v>
      </c>
      <c r="N69" s="83">
        <v>5.2400000000000002E-2</v>
      </c>
      <c r="O69" s="83">
        <v>1.1000000000000001E-3</v>
      </c>
      <c r="P69" s="84">
        <v>1.0372E-8</v>
      </c>
      <c r="Q69" s="84">
        <v>7.6233000000000004E-11</v>
      </c>
      <c r="R69" s="84">
        <v>1.8891000000000001E-12</v>
      </c>
      <c r="S69" s="84">
        <v>7.7054000000000003E-3</v>
      </c>
      <c r="T69" s="84">
        <v>1.9793999999999999E-4</v>
      </c>
      <c r="U69" s="84">
        <v>7.3505000000000003E-3</v>
      </c>
      <c r="V69" s="84">
        <v>1.7808E-4</v>
      </c>
      <c r="W69" s="84">
        <v>48.280999999999999</v>
      </c>
      <c r="X69" s="84">
        <v>111.52</v>
      </c>
      <c r="Y69" s="83">
        <v>48.28</v>
      </c>
      <c r="Z69" s="83">
        <v>89.29</v>
      </c>
      <c r="AA69" s="84">
        <v>7.896E-8</v>
      </c>
      <c r="AB69" s="84">
        <v>9.8346999999999991E-10</v>
      </c>
      <c r="AC69" s="84">
        <v>3.2474999999999999E-10</v>
      </c>
      <c r="AD69" s="84">
        <v>3.4678E-9</v>
      </c>
      <c r="AE69" s="84">
        <v>4.3233000000000002E-11</v>
      </c>
      <c r="AF69" s="84">
        <v>1.2455000000000001E-2</v>
      </c>
      <c r="AG69" s="84">
        <v>4.1127999999999998E-3</v>
      </c>
      <c r="AH69" s="84">
        <v>1.1816E-2</v>
      </c>
      <c r="AI69" s="84">
        <v>4.1187999999999997E-3</v>
      </c>
      <c r="AJ69" s="84">
        <v>54.1</v>
      </c>
      <c r="AK69" s="84">
        <v>-1.45</v>
      </c>
      <c r="AL69" s="83">
        <v>31.11</v>
      </c>
      <c r="AM69" s="83">
        <v>-21.51</v>
      </c>
      <c r="AN69" s="83">
        <v>9.5500000000000007</v>
      </c>
      <c r="AO69" s="83">
        <v>38.61</v>
      </c>
      <c r="AP69" s="83">
        <v>-35.07</v>
      </c>
      <c r="AQ69" s="83" t="s">
        <v>68</v>
      </c>
      <c r="AR69" s="83" t="s">
        <v>68</v>
      </c>
    </row>
    <row r="70" spans="1:44" s="83" customFormat="1">
      <c r="A70" s="83">
        <v>66</v>
      </c>
      <c r="B70" s="83" t="s">
        <v>16</v>
      </c>
      <c r="C70" s="83" t="s">
        <v>90</v>
      </c>
      <c r="D70" s="83">
        <v>1</v>
      </c>
      <c r="E70" s="83" t="s">
        <v>111</v>
      </c>
      <c r="F70" s="83" t="s">
        <v>112</v>
      </c>
      <c r="G70" s="84">
        <v>1.2043000000000001E-9</v>
      </c>
      <c r="H70" s="84">
        <v>8.6106000000000005E-12</v>
      </c>
      <c r="I70" s="84">
        <v>1.9761E-12</v>
      </c>
      <c r="J70" s="84">
        <v>8.7668000000000002E-11</v>
      </c>
      <c r="K70" s="84">
        <v>6.308E-13</v>
      </c>
      <c r="L70" s="84">
        <v>6.9054000000000005E-14</v>
      </c>
      <c r="M70" s="83">
        <v>8.77E-2</v>
      </c>
      <c r="N70" s="83">
        <v>5.9999999999999995E-4</v>
      </c>
      <c r="O70" s="83">
        <v>1E-4</v>
      </c>
      <c r="P70" s="84">
        <v>1.0409000000000001E-8</v>
      </c>
      <c r="Q70" s="84">
        <v>7.6511999999999994E-11</v>
      </c>
      <c r="R70" s="84">
        <v>1.8870999999999999E-12</v>
      </c>
      <c r="S70" s="84">
        <v>7.1500000000000001E-3</v>
      </c>
      <c r="T70" s="84">
        <v>1.6409E-3</v>
      </c>
      <c r="U70" s="84">
        <v>7.3505999999999997E-3</v>
      </c>
      <c r="V70" s="84">
        <v>1.7833000000000001E-4</v>
      </c>
      <c r="W70" s="84">
        <v>-27.297000000000001</v>
      </c>
      <c r="X70" s="84">
        <v>8201.2000000000007</v>
      </c>
      <c r="Y70" s="83">
        <v>-27.3</v>
      </c>
      <c r="Z70" s="83">
        <v>8017.19</v>
      </c>
      <c r="AA70" s="84" t="s">
        <v>80</v>
      </c>
      <c r="AB70" s="84" t="s">
        <v>80</v>
      </c>
      <c r="AC70" s="84" t="s">
        <v>80</v>
      </c>
      <c r="AD70" s="84" t="s">
        <v>80</v>
      </c>
      <c r="AE70" s="84" t="s">
        <v>80</v>
      </c>
      <c r="AF70" s="84" t="s">
        <v>80</v>
      </c>
      <c r="AG70" s="84" t="s">
        <v>80</v>
      </c>
      <c r="AH70" s="84" t="s">
        <v>80</v>
      </c>
      <c r="AI70" s="84" t="s">
        <v>80</v>
      </c>
      <c r="AJ70" s="84" t="s">
        <v>80</v>
      </c>
      <c r="AK70" s="84" t="s">
        <v>80</v>
      </c>
      <c r="AL70" s="83" t="s">
        <v>80</v>
      </c>
      <c r="AM70" s="83" t="s">
        <v>80</v>
      </c>
      <c r="AN70" s="83">
        <v>0</v>
      </c>
      <c r="AO70" s="83">
        <v>0</v>
      </c>
      <c r="AP70" s="83">
        <v>8054.63</v>
      </c>
      <c r="AQ70" s="83" t="s">
        <v>68</v>
      </c>
      <c r="AR70" s="83" t="s">
        <v>68</v>
      </c>
    </row>
    <row r="71" spans="1:44" s="83" customFormat="1">
      <c r="G71" s="84"/>
      <c r="H71" s="84"/>
      <c r="I71" s="84"/>
      <c r="J71" s="84"/>
      <c r="K71" s="84"/>
      <c r="L71" s="84"/>
      <c r="P71" s="84"/>
      <c r="Q71" s="84"/>
      <c r="R71" s="84"/>
      <c r="S71" s="84"/>
      <c r="T71" s="84"/>
      <c r="U71" s="84"/>
      <c r="V71" s="84"/>
      <c r="W71" s="84"/>
      <c r="X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</row>
    <row r="72" spans="1:44" s="83" customFormat="1">
      <c r="G72" s="84"/>
      <c r="H72" s="84"/>
      <c r="I72" s="84"/>
      <c r="J72" s="84"/>
      <c r="K72" s="84"/>
      <c r="L72" s="84"/>
      <c r="P72" s="84"/>
      <c r="Q72" s="84"/>
      <c r="R72" s="84"/>
      <c r="S72" s="84"/>
      <c r="T72" s="84"/>
      <c r="U72" s="84"/>
      <c r="V72" s="84"/>
      <c r="W72" s="84"/>
      <c r="X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</row>
    <row r="73" spans="1:44" s="83" customFormat="1">
      <c r="G73" s="84"/>
      <c r="H73" s="84"/>
      <c r="I73" s="84"/>
      <c r="J73" s="84"/>
      <c r="K73" s="84"/>
      <c r="L73" s="84"/>
      <c r="P73" s="84"/>
      <c r="Q73" s="84"/>
      <c r="R73" s="84"/>
      <c r="S73" s="84"/>
      <c r="T73" s="84"/>
      <c r="U73" s="84"/>
      <c r="V73" s="84"/>
      <c r="W73" s="84"/>
      <c r="X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</row>
    <row r="74" spans="1:44" s="83" customFormat="1">
      <c r="G74" s="84"/>
      <c r="H74" s="84"/>
      <c r="I74" s="84"/>
      <c r="J74" s="84"/>
      <c r="K74" s="84"/>
      <c r="L74" s="84"/>
      <c r="P74" s="84"/>
      <c r="Q74" s="84"/>
      <c r="R74" s="84"/>
      <c r="S74" s="84"/>
      <c r="T74" s="84"/>
      <c r="U74" s="84"/>
      <c r="V74" s="84"/>
      <c r="W74" s="84"/>
      <c r="X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</row>
    <row r="75" spans="1:44" s="83" customFormat="1">
      <c r="G75" s="84"/>
      <c r="H75" s="84"/>
      <c r="I75" s="84"/>
      <c r="J75" s="84"/>
      <c r="K75" s="84"/>
      <c r="L75" s="84"/>
      <c r="P75" s="84"/>
      <c r="Q75" s="84"/>
      <c r="R75" s="84"/>
      <c r="S75" s="84"/>
      <c r="T75" s="84"/>
      <c r="U75" s="84"/>
      <c r="V75" s="84"/>
      <c r="W75" s="84"/>
      <c r="X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</row>
    <row r="76" spans="1:44" s="83" customFormat="1">
      <c r="G76" s="84"/>
      <c r="H76" s="84"/>
      <c r="I76" s="84"/>
      <c r="J76" s="84"/>
      <c r="K76" s="84"/>
      <c r="L76" s="84"/>
      <c r="P76" s="84"/>
      <c r="Q76" s="84"/>
      <c r="R76" s="84"/>
      <c r="S76" s="84"/>
      <c r="T76" s="84"/>
      <c r="U76" s="84"/>
      <c r="V76" s="84"/>
      <c r="W76" s="84"/>
      <c r="X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</row>
    <row r="77" spans="1:44" s="83" customFormat="1">
      <c r="G77" s="84"/>
      <c r="H77" s="84"/>
      <c r="I77" s="84"/>
      <c r="J77" s="84"/>
      <c r="K77" s="84"/>
      <c r="L77" s="84"/>
      <c r="P77" s="84"/>
      <c r="Q77" s="84"/>
      <c r="R77" s="84"/>
      <c r="S77" s="84"/>
      <c r="T77" s="84"/>
      <c r="U77" s="84"/>
      <c r="V77" s="84"/>
      <c r="W77" s="84"/>
      <c r="X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</row>
    <row r="78" spans="1:44" s="83" customFormat="1">
      <c r="G78" s="84"/>
      <c r="H78" s="84"/>
      <c r="I78" s="84"/>
      <c r="J78" s="84"/>
      <c r="K78" s="84"/>
      <c r="L78" s="84"/>
      <c r="P78" s="84"/>
      <c r="Q78" s="84"/>
      <c r="R78" s="84"/>
      <c r="S78" s="84"/>
      <c r="T78" s="84"/>
      <c r="U78" s="84"/>
      <c r="V78" s="84"/>
      <c r="W78" s="84"/>
      <c r="X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44" s="83" customFormat="1">
      <c r="G79" s="84"/>
      <c r="H79" s="84"/>
      <c r="I79" s="84"/>
      <c r="J79" s="84"/>
      <c r="K79" s="84"/>
      <c r="L79" s="84"/>
      <c r="P79" s="84"/>
      <c r="Q79" s="84"/>
      <c r="R79" s="84"/>
      <c r="S79" s="84"/>
      <c r="T79" s="84"/>
      <c r="U79" s="84"/>
      <c r="V79" s="84"/>
      <c r="W79" s="84"/>
      <c r="X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</row>
    <row r="80" spans="1:44" s="83" customFormat="1">
      <c r="G80" s="84"/>
      <c r="H80" s="84"/>
      <c r="I80" s="84"/>
      <c r="J80" s="84"/>
      <c r="K80" s="84"/>
      <c r="L80" s="84"/>
      <c r="P80" s="84"/>
      <c r="Q80" s="84"/>
      <c r="R80" s="84"/>
      <c r="S80" s="84"/>
      <c r="T80" s="84"/>
      <c r="U80" s="84"/>
      <c r="V80" s="84"/>
      <c r="W80" s="84"/>
      <c r="X80" s="84"/>
    </row>
    <row r="81" spans="7:37" s="83" customFormat="1">
      <c r="G81" s="84"/>
      <c r="H81" s="84"/>
      <c r="I81" s="84"/>
      <c r="J81" s="84"/>
      <c r="K81" s="84"/>
      <c r="L81" s="84"/>
      <c r="P81" s="84"/>
      <c r="Q81" s="84"/>
      <c r="R81" s="84"/>
      <c r="S81" s="84"/>
      <c r="T81" s="84"/>
      <c r="U81" s="84"/>
      <c r="V81" s="84"/>
      <c r="W81" s="84"/>
      <c r="X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</row>
    <row r="82" spans="7:37" s="83" customFormat="1">
      <c r="G82" s="84"/>
      <c r="H82" s="84"/>
      <c r="I82" s="84"/>
      <c r="J82" s="84"/>
      <c r="K82" s="84"/>
      <c r="L82" s="84"/>
      <c r="P82" s="84"/>
      <c r="Q82" s="84"/>
      <c r="R82" s="84"/>
      <c r="S82" s="84"/>
      <c r="T82" s="84"/>
      <c r="U82" s="84"/>
      <c r="V82" s="84"/>
      <c r="W82" s="84"/>
      <c r="X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</row>
    <row r="83" spans="7:37" s="83" customFormat="1">
      <c r="G83" s="84"/>
      <c r="H83" s="84"/>
      <c r="I83" s="84"/>
      <c r="J83" s="84"/>
      <c r="K83" s="84"/>
      <c r="L83" s="84"/>
      <c r="P83" s="84"/>
      <c r="Q83" s="84"/>
      <c r="R83" s="84"/>
      <c r="S83" s="84"/>
      <c r="T83" s="84"/>
      <c r="U83" s="84"/>
      <c r="V83" s="84"/>
      <c r="W83" s="84"/>
      <c r="X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</row>
    <row r="84" spans="7:37" s="83" customFormat="1">
      <c r="G84" s="84"/>
      <c r="H84" s="84"/>
      <c r="I84" s="84"/>
      <c r="J84" s="84"/>
      <c r="K84" s="84"/>
      <c r="L84" s="84"/>
      <c r="P84" s="84"/>
      <c r="Q84" s="84"/>
      <c r="R84" s="84"/>
      <c r="S84" s="84"/>
      <c r="T84" s="84"/>
      <c r="U84" s="84"/>
      <c r="V84" s="84"/>
      <c r="W84" s="84"/>
      <c r="X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</row>
    <row r="85" spans="7:37" s="83" customFormat="1">
      <c r="G85" s="84"/>
      <c r="H85" s="84"/>
      <c r="I85" s="84"/>
      <c r="J85" s="84"/>
      <c r="K85" s="84"/>
      <c r="L85" s="84"/>
      <c r="P85" s="84"/>
      <c r="Q85" s="84"/>
      <c r="R85" s="84"/>
      <c r="S85" s="84"/>
      <c r="T85" s="84"/>
      <c r="U85" s="84"/>
      <c r="V85" s="84"/>
      <c r="W85" s="84"/>
      <c r="X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</row>
    <row r="86" spans="7:37" s="83" customFormat="1">
      <c r="G86" s="84"/>
      <c r="H86" s="84"/>
      <c r="I86" s="84"/>
      <c r="J86" s="84"/>
      <c r="K86" s="84"/>
      <c r="L86" s="84"/>
      <c r="P86" s="84"/>
      <c r="Q86" s="84"/>
      <c r="R86" s="84"/>
      <c r="S86" s="84"/>
      <c r="T86" s="84"/>
      <c r="U86" s="84"/>
      <c r="V86" s="84"/>
      <c r="W86" s="84"/>
      <c r="X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</row>
    <row r="87" spans="7:37" s="83" customFormat="1">
      <c r="G87" s="84"/>
      <c r="H87" s="84"/>
      <c r="I87" s="84"/>
      <c r="J87" s="84"/>
      <c r="K87" s="84"/>
      <c r="L87" s="84"/>
      <c r="P87" s="84"/>
      <c r="Q87" s="84"/>
      <c r="R87" s="84"/>
      <c r="S87" s="84"/>
      <c r="T87" s="84"/>
      <c r="U87" s="84"/>
      <c r="V87" s="84"/>
      <c r="W87" s="84"/>
      <c r="X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</row>
    <row r="88" spans="7:37" s="83" customFormat="1">
      <c r="G88" s="84"/>
      <c r="H88" s="84"/>
      <c r="I88" s="84"/>
      <c r="J88" s="84"/>
      <c r="K88" s="84"/>
      <c r="L88" s="84"/>
      <c r="P88" s="84"/>
      <c r="Q88" s="84"/>
      <c r="R88" s="84"/>
      <c r="S88" s="84"/>
      <c r="T88" s="84"/>
      <c r="U88" s="84"/>
      <c r="V88" s="84"/>
      <c r="W88" s="84"/>
      <c r="X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</row>
    <row r="89" spans="7:37" s="83" customFormat="1">
      <c r="G89" s="84"/>
      <c r="H89" s="84"/>
      <c r="I89" s="84"/>
      <c r="J89" s="84"/>
      <c r="K89" s="84"/>
      <c r="L89" s="84"/>
      <c r="P89" s="84"/>
      <c r="Q89" s="84"/>
      <c r="R89" s="84"/>
      <c r="S89" s="84"/>
      <c r="T89" s="84"/>
      <c r="U89" s="84"/>
      <c r="V89" s="84"/>
      <c r="W89" s="84"/>
      <c r="X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</row>
    <row r="90" spans="7:37" s="83" customFormat="1">
      <c r="G90" s="84"/>
      <c r="H90" s="84"/>
      <c r="I90" s="84"/>
      <c r="J90" s="84"/>
      <c r="K90" s="84"/>
      <c r="L90" s="84"/>
      <c r="P90" s="84"/>
      <c r="Q90" s="84"/>
      <c r="R90" s="84"/>
      <c r="S90" s="84"/>
      <c r="T90" s="84"/>
      <c r="U90" s="84"/>
      <c r="V90" s="84"/>
      <c r="W90" s="84"/>
      <c r="X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</row>
    <row r="91" spans="7:37" s="83" customFormat="1">
      <c r="G91" s="84"/>
      <c r="H91" s="84"/>
      <c r="I91" s="84"/>
      <c r="J91" s="84"/>
      <c r="K91" s="84"/>
      <c r="L91" s="84"/>
      <c r="P91" s="84"/>
      <c r="Q91" s="84"/>
      <c r="R91" s="84"/>
      <c r="S91" s="84"/>
      <c r="T91" s="84"/>
      <c r="U91" s="84"/>
      <c r="V91" s="84"/>
      <c r="W91" s="84"/>
      <c r="X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</row>
    <row r="92" spans="7:37" s="83" customFormat="1">
      <c r="G92" s="84"/>
      <c r="H92" s="84"/>
      <c r="I92" s="84"/>
      <c r="J92" s="84"/>
      <c r="K92" s="84"/>
      <c r="L92" s="84"/>
      <c r="P92" s="84"/>
      <c r="Q92" s="84"/>
      <c r="R92" s="84"/>
      <c r="S92" s="84"/>
      <c r="T92" s="84"/>
      <c r="U92" s="84"/>
      <c r="V92" s="84"/>
      <c r="W92" s="84"/>
      <c r="X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</row>
    <row r="93" spans="7:37" s="83" customFormat="1">
      <c r="G93" s="84"/>
      <c r="H93" s="84"/>
      <c r="I93" s="84"/>
      <c r="J93" s="84"/>
      <c r="K93" s="84"/>
      <c r="L93" s="84"/>
      <c r="P93" s="84"/>
      <c r="Q93" s="84"/>
      <c r="R93" s="84"/>
      <c r="S93" s="84"/>
      <c r="T93" s="84"/>
      <c r="U93" s="84"/>
      <c r="V93" s="84"/>
      <c r="W93" s="84"/>
      <c r="X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</row>
    <row r="94" spans="7:37" s="83" customFormat="1">
      <c r="G94" s="84"/>
      <c r="H94" s="84"/>
      <c r="I94" s="84"/>
      <c r="J94" s="84"/>
      <c r="K94" s="84"/>
      <c r="L94" s="84"/>
      <c r="P94" s="84"/>
      <c r="Q94" s="84"/>
      <c r="R94" s="84"/>
      <c r="S94" s="84"/>
      <c r="T94" s="84"/>
      <c r="U94" s="84"/>
      <c r="V94" s="84"/>
      <c r="W94" s="84"/>
      <c r="X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</row>
    <row r="95" spans="7:37" s="83" customFormat="1">
      <c r="G95" s="84"/>
      <c r="H95" s="84"/>
      <c r="I95" s="84"/>
      <c r="J95" s="84"/>
      <c r="K95" s="84"/>
      <c r="L95" s="84"/>
      <c r="P95" s="84"/>
      <c r="Q95" s="84"/>
      <c r="R95" s="84"/>
      <c r="S95" s="84"/>
      <c r="T95" s="84"/>
      <c r="U95" s="84"/>
      <c r="V95" s="84"/>
      <c r="W95" s="84"/>
      <c r="X95" s="84"/>
    </row>
    <row r="96" spans="7:37" s="83" customFormat="1">
      <c r="G96" s="84"/>
      <c r="H96" s="84"/>
      <c r="I96" s="84"/>
      <c r="J96" s="84"/>
      <c r="K96" s="84"/>
      <c r="L96" s="84"/>
      <c r="P96" s="84"/>
      <c r="Q96" s="84"/>
      <c r="R96" s="84"/>
      <c r="S96" s="84"/>
      <c r="T96" s="84"/>
      <c r="U96" s="84"/>
      <c r="V96" s="84"/>
      <c r="W96" s="84"/>
      <c r="X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</row>
    <row r="97" spans="7:37" s="83" customFormat="1">
      <c r="G97" s="84"/>
      <c r="H97" s="84"/>
      <c r="I97" s="84"/>
      <c r="J97" s="84"/>
      <c r="K97" s="84"/>
      <c r="L97" s="84"/>
      <c r="P97" s="84"/>
      <c r="Q97" s="84"/>
      <c r="R97" s="84"/>
      <c r="S97" s="84"/>
      <c r="T97" s="84"/>
      <c r="U97" s="84"/>
      <c r="V97" s="84"/>
      <c r="W97" s="84"/>
      <c r="X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</row>
    <row r="98" spans="7:37" s="83" customFormat="1">
      <c r="G98" s="84"/>
      <c r="H98" s="84"/>
      <c r="I98" s="84"/>
      <c r="J98" s="84"/>
      <c r="K98" s="84"/>
      <c r="L98" s="84"/>
      <c r="P98" s="84"/>
      <c r="Q98" s="84"/>
      <c r="R98" s="84"/>
      <c r="S98" s="84"/>
      <c r="T98" s="84"/>
      <c r="U98" s="84"/>
      <c r="V98" s="84"/>
      <c r="W98" s="84"/>
      <c r="X98" s="84"/>
    </row>
    <row r="99" spans="7:37" s="83" customFormat="1">
      <c r="G99" s="84"/>
      <c r="H99" s="84"/>
      <c r="I99" s="84"/>
      <c r="J99" s="84"/>
      <c r="K99" s="84"/>
      <c r="L99" s="84"/>
      <c r="P99" s="84"/>
      <c r="Q99" s="84"/>
      <c r="R99" s="84"/>
      <c r="S99" s="84"/>
      <c r="T99" s="84"/>
      <c r="U99" s="84"/>
      <c r="V99" s="84"/>
      <c r="W99" s="84"/>
      <c r="X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</row>
    <row r="100" spans="7:37" s="83" customFormat="1">
      <c r="G100" s="84"/>
      <c r="H100" s="84"/>
      <c r="I100" s="84"/>
      <c r="J100" s="84"/>
      <c r="K100" s="84"/>
      <c r="L100" s="84"/>
      <c r="P100" s="84"/>
      <c r="Q100" s="84"/>
      <c r="R100" s="84"/>
      <c r="S100" s="84"/>
      <c r="T100" s="84"/>
      <c r="U100" s="84"/>
      <c r="V100" s="84"/>
      <c r="W100" s="84"/>
      <c r="X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</row>
    <row r="101" spans="7:37" s="83" customFormat="1">
      <c r="G101" s="84"/>
      <c r="H101" s="84"/>
      <c r="I101" s="84"/>
      <c r="J101" s="84"/>
      <c r="K101" s="84"/>
      <c r="L101" s="84"/>
      <c r="P101" s="84"/>
      <c r="Q101" s="84"/>
      <c r="R101" s="84"/>
      <c r="S101" s="84"/>
      <c r="T101" s="84"/>
      <c r="U101" s="84"/>
      <c r="V101" s="84"/>
      <c r="W101" s="84"/>
      <c r="X101" s="84"/>
    </row>
    <row r="102" spans="7:37" s="83" customFormat="1">
      <c r="G102" s="84"/>
      <c r="H102" s="84"/>
      <c r="I102" s="84"/>
      <c r="J102" s="84"/>
      <c r="K102" s="84"/>
      <c r="L102" s="84"/>
      <c r="P102" s="84"/>
      <c r="Q102" s="84"/>
      <c r="R102" s="84"/>
      <c r="S102" s="84"/>
      <c r="T102" s="84"/>
      <c r="U102" s="84"/>
      <c r="V102" s="84"/>
      <c r="W102" s="84"/>
      <c r="X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</row>
    <row r="103" spans="7:37" s="83" customFormat="1">
      <c r="G103" s="84"/>
      <c r="H103" s="84"/>
      <c r="I103" s="84"/>
      <c r="J103" s="84"/>
      <c r="K103" s="84"/>
      <c r="L103" s="84"/>
      <c r="P103" s="84"/>
      <c r="Q103" s="84"/>
      <c r="R103" s="84"/>
      <c r="S103" s="84"/>
      <c r="T103" s="84"/>
      <c r="U103" s="84"/>
      <c r="V103" s="84"/>
      <c r="W103" s="84"/>
      <c r="X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</row>
    <row r="104" spans="7:37" s="83" customFormat="1">
      <c r="G104" s="84"/>
      <c r="H104" s="84"/>
      <c r="I104" s="84"/>
      <c r="J104" s="84"/>
      <c r="K104" s="84"/>
      <c r="L104" s="84"/>
      <c r="P104" s="84"/>
      <c r="Q104" s="84"/>
      <c r="R104" s="84"/>
      <c r="S104" s="84"/>
      <c r="T104" s="84"/>
      <c r="U104" s="84"/>
      <c r="V104" s="84"/>
      <c r="W104" s="84"/>
      <c r="X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</row>
    <row r="105" spans="7:37" s="83" customFormat="1">
      <c r="G105" s="84"/>
      <c r="H105" s="84"/>
      <c r="I105" s="84"/>
      <c r="J105" s="84"/>
      <c r="K105" s="84"/>
      <c r="L105" s="84"/>
      <c r="P105" s="84"/>
      <c r="Q105" s="84"/>
      <c r="R105" s="84"/>
      <c r="S105" s="84"/>
      <c r="T105" s="84"/>
      <c r="U105" s="84"/>
      <c r="V105" s="84"/>
      <c r="W105" s="84"/>
      <c r="X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</row>
    <row r="106" spans="7:37" s="83" customFormat="1">
      <c r="G106" s="84"/>
      <c r="H106" s="84"/>
      <c r="I106" s="84"/>
      <c r="J106" s="84"/>
      <c r="K106" s="84"/>
      <c r="L106" s="84"/>
      <c r="P106" s="84"/>
      <c r="Q106" s="84"/>
      <c r="R106" s="84"/>
      <c r="S106" s="84"/>
      <c r="T106" s="84"/>
      <c r="U106" s="84"/>
      <c r="V106" s="84"/>
      <c r="W106" s="84"/>
      <c r="X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</row>
    <row r="107" spans="7:37" s="83" customFormat="1">
      <c r="G107" s="84"/>
      <c r="H107" s="84"/>
      <c r="I107" s="84"/>
      <c r="J107" s="84"/>
      <c r="K107" s="84"/>
      <c r="L107" s="84"/>
      <c r="P107" s="84"/>
      <c r="Q107" s="84"/>
      <c r="R107" s="84"/>
      <c r="S107" s="84"/>
      <c r="T107" s="84"/>
      <c r="U107" s="84"/>
      <c r="V107" s="84"/>
      <c r="W107" s="84"/>
      <c r="X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</row>
    <row r="108" spans="7:37" s="83" customFormat="1">
      <c r="G108" s="84"/>
      <c r="H108" s="84"/>
      <c r="I108" s="84"/>
      <c r="J108" s="84"/>
      <c r="K108" s="84"/>
      <c r="L108" s="84"/>
      <c r="P108" s="84"/>
      <c r="Q108" s="84"/>
      <c r="R108" s="84"/>
      <c r="S108" s="84"/>
      <c r="T108" s="84"/>
      <c r="U108" s="84"/>
      <c r="V108" s="84"/>
      <c r="W108" s="84"/>
      <c r="X108" s="84"/>
    </row>
    <row r="109" spans="7:37" s="83" customFormat="1">
      <c r="G109" s="84"/>
      <c r="H109" s="84"/>
      <c r="I109" s="84"/>
      <c r="J109" s="84"/>
      <c r="K109" s="84"/>
      <c r="L109" s="84"/>
      <c r="P109" s="84"/>
      <c r="Q109" s="84"/>
      <c r="R109" s="84"/>
      <c r="S109" s="84"/>
      <c r="T109" s="84"/>
      <c r="U109" s="84"/>
      <c r="V109" s="84"/>
      <c r="W109" s="84"/>
      <c r="X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</row>
    <row r="110" spans="7:37" s="83" customFormat="1">
      <c r="G110" s="84"/>
      <c r="H110" s="84"/>
      <c r="I110" s="84"/>
      <c r="J110" s="84"/>
      <c r="K110" s="84"/>
      <c r="L110" s="84"/>
      <c r="P110" s="84"/>
      <c r="Q110" s="84"/>
      <c r="R110" s="84"/>
      <c r="S110" s="84"/>
      <c r="T110" s="84"/>
      <c r="U110" s="84"/>
      <c r="V110" s="84"/>
      <c r="W110" s="84"/>
      <c r="X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</row>
    <row r="111" spans="7:37" s="83" customFormat="1">
      <c r="G111" s="84"/>
      <c r="H111" s="84"/>
      <c r="I111" s="84"/>
      <c r="J111" s="84"/>
      <c r="K111" s="84"/>
      <c r="L111" s="84"/>
      <c r="P111" s="84"/>
      <c r="Q111" s="84"/>
      <c r="R111" s="84"/>
      <c r="S111" s="84"/>
      <c r="T111" s="84"/>
      <c r="U111" s="84"/>
      <c r="V111" s="84"/>
      <c r="W111" s="84"/>
      <c r="X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</row>
    <row r="112" spans="7:37" s="83" customFormat="1">
      <c r="G112" s="84"/>
      <c r="H112" s="84"/>
      <c r="I112" s="84"/>
      <c r="J112" s="84"/>
      <c r="K112" s="84"/>
      <c r="L112" s="84"/>
      <c r="P112" s="84"/>
      <c r="Q112" s="84"/>
      <c r="R112" s="84"/>
      <c r="S112" s="84"/>
      <c r="T112" s="84"/>
      <c r="U112" s="84"/>
      <c r="V112" s="84"/>
      <c r="W112" s="84"/>
      <c r="X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</row>
    <row r="113" spans="7:37" s="83" customFormat="1">
      <c r="G113" s="84"/>
      <c r="H113" s="84"/>
      <c r="I113" s="84"/>
      <c r="J113" s="84"/>
      <c r="K113" s="84"/>
      <c r="L113" s="84"/>
      <c r="P113" s="84"/>
      <c r="Q113" s="84"/>
      <c r="R113" s="84"/>
      <c r="S113" s="84"/>
      <c r="T113" s="84"/>
      <c r="U113" s="84"/>
      <c r="V113" s="84"/>
      <c r="W113" s="84"/>
      <c r="X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</row>
    <row r="114" spans="7:37" s="83" customFormat="1">
      <c r="G114" s="84"/>
      <c r="H114" s="84"/>
      <c r="I114" s="84"/>
      <c r="J114" s="84"/>
      <c r="K114" s="84"/>
      <c r="L114" s="84"/>
      <c r="P114" s="84"/>
      <c r="Q114" s="84"/>
      <c r="R114" s="84"/>
      <c r="S114" s="84"/>
      <c r="T114" s="84"/>
      <c r="U114" s="84"/>
      <c r="V114" s="84"/>
      <c r="W114" s="84"/>
      <c r="X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</row>
    <row r="115" spans="7:37" s="83" customFormat="1">
      <c r="G115" s="84"/>
      <c r="H115" s="84"/>
      <c r="I115" s="84"/>
      <c r="J115" s="84"/>
      <c r="K115" s="84"/>
      <c r="L115" s="84"/>
      <c r="P115" s="84"/>
      <c r="Q115" s="84"/>
      <c r="R115" s="84"/>
      <c r="S115" s="84"/>
      <c r="T115" s="84"/>
      <c r="U115" s="84"/>
      <c r="V115" s="84"/>
      <c r="W115" s="84"/>
      <c r="X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</row>
    <row r="116" spans="7:37" s="83" customFormat="1">
      <c r="G116" s="84"/>
      <c r="H116" s="84"/>
      <c r="I116" s="84"/>
      <c r="J116" s="84"/>
      <c r="K116" s="84"/>
      <c r="L116" s="84"/>
      <c r="P116" s="84"/>
      <c r="Q116" s="84"/>
      <c r="R116" s="84"/>
      <c r="S116" s="84"/>
      <c r="T116" s="84"/>
      <c r="U116" s="84"/>
      <c r="V116" s="84"/>
      <c r="W116" s="84"/>
      <c r="X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7:37" s="83" customFormat="1">
      <c r="G117" s="84"/>
      <c r="H117" s="84"/>
      <c r="I117" s="84"/>
      <c r="J117" s="84"/>
      <c r="K117" s="84"/>
      <c r="L117" s="84"/>
      <c r="P117" s="84"/>
      <c r="Q117" s="84"/>
      <c r="R117" s="84"/>
      <c r="S117" s="84"/>
      <c r="T117" s="84"/>
      <c r="U117" s="84"/>
      <c r="V117" s="84"/>
      <c r="W117" s="84"/>
      <c r="X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</row>
    <row r="118" spans="7:37" s="83" customFormat="1">
      <c r="G118" s="84"/>
      <c r="H118" s="84"/>
      <c r="I118" s="84"/>
      <c r="J118" s="84"/>
      <c r="K118" s="84"/>
      <c r="L118" s="84"/>
      <c r="P118" s="84"/>
      <c r="Q118" s="84"/>
      <c r="R118" s="84"/>
      <c r="S118" s="84"/>
      <c r="T118" s="84"/>
      <c r="U118" s="84"/>
      <c r="V118" s="84"/>
      <c r="W118" s="84"/>
      <c r="X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</row>
    <row r="119" spans="7:37" s="83" customFormat="1">
      <c r="G119" s="84"/>
      <c r="H119" s="84"/>
      <c r="I119" s="84"/>
      <c r="J119" s="84"/>
      <c r="K119" s="84"/>
      <c r="L119" s="84"/>
      <c r="P119" s="84"/>
      <c r="Q119" s="84"/>
      <c r="R119" s="84"/>
      <c r="S119" s="84"/>
      <c r="T119" s="84"/>
      <c r="U119" s="84"/>
      <c r="V119" s="84"/>
      <c r="W119" s="84"/>
      <c r="X119" s="84"/>
    </row>
    <row r="120" spans="7:37" s="83" customFormat="1">
      <c r="G120" s="84"/>
      <c r="H120" s="84"/>
      <c r="I120" s="84"/>
      <c r="J120" s="84"/>
      <c r="K120" s="84"/>
      <c r="L120" s="84"/>
      <c r="P120" s="84"/>
      <c r="Q120" s="84"/>
      <c r="R120" s="84"/>
      <c r="S120" s="84"/>
      <c r="T120" s="84"/>
      <c r="U120" s="84"/>
      <c r="V120" s="84"/>
      <c r="W120" s="84"/>
      <c r="X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</row>
    <row r="121" spans="7:37" s="83" customFormat="1">
      <c r="G121" s="84"/>
      <c r="H121" s="84"/>
      <c r="I121" s="84"/>
      <c r="J121" s="84"/>
      <c r="K121" s="84"/>
      <c r="L121" s="84"/>
      <c r="P121" s="84"/>
      <c r="Q121" s="84"/>
      <c r="R121" s="84"/>
      <c r="S121" s="84"/>
      <c r="T121" s="84"/>
      <c r="U121" s="84"/>
      <c r="V121" s="84"/>
      <c r="W121" s="84"/>
      <c r="X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</row>
    <row r="122" spans="7:37" s="83" customFormat="1">
      <c r="G122" s="84"/>
      <c r="H122" s="84"/>
      <c r="I122" s="84"/>
      <c r="J122" s="84"/>
      <c r="K122" s="84"/>
      <c r="L122" s="84"/>
      <c r="P122" s="84"/>
      <c r="Q122" s="84"/>
      <c r="R122" s="84"/>
      <c r="S122" s="84"/>
      <c r="T122" s="84"/>
      <c r="U122" s="84"/>
      <c r="V122" s="84"/>
      <c r="W122" s="84"/>
      <c r="X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</row>
    <row r="123" spans="7:37" s="83" customFormat="1">
      <c r="G123" s="84"/>
      <c r="H123" s="84"/>
      <c r="I123" s="84"/>
      <c r="J123" s="84"/>
      <c r="K123" s="84"/>
      <c r="L123" s="84"/>
      <c r="P123" s="84"/>
      <c r="Q123" s="84"/>
      <c r="R123" s="84"/>
      <c r="S123" s="84"/>
      <c r="T123" s="84"/>
      <c r="U123" s="84"/>
      <c r="V123" s="84"/>
      <c r="W123" s="84"/>
      <c r="X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</row>
    <row r="124" spans="7:37" s="83" customFormat="1">
      <c r="G124" s="84"/>
      <c r="H124" s="84"/>
      <c r="I124" s="84"/>
      <c r="J124" s="84"/>
      <c r="K124" s="84"/>
      <c r="L124" s="84"/>
      <c r="P124" s="84"/>
      <c r="Q124" s="84"/>
      <c r="R124" s="84"/>
      <c r="S124" s="84"/>
      <c r="T124" s="84"/>
      <c r="U124" s="84"/>
      <c r="V124" s="84"/>
      <c r="W124" s="84"/>
      <c r="X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</row>
    <row r="125" spans="7:37" s="83" customFormat="1">
      <c r="G125" s="84"/>
      <c r="H125" s="84"/>
      <c r="I125" s="84"/>
      <c r="J125" s="84"/>
      <c r="K125" s="84"/>
      <c r="L125" s="84"/>
      <c r="P125" s="84"/>
      <c r="Q125" s="84"/>
      <c r="R125" s="84"/>
      <c r="S125" s="84"/>
      <c r="T125" s="84"/>
      <c r="U125" s="84"/>
      <c r="V125" s="84"/>
      <c r="W125" s="84"/>
      <c r="X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</row>
    <row r="126" spans="7:37" s="83" customFormat="1">
      <c r="G126" s="84"/>
      <c r="H126" s="84"/>
      <c r="I126" s="84"/>
      <c r="J126" s="84"/>
      <c r="K126" s="84"/>
      <c r="L126" s="84"/>
      <c r="P126" s="84"/>
      <c r="Q126" s="84"/>
      <c r="R126" s="84"/>
      <c r="S126" s="84"/>
      <c r="T126" s="84"/>
      <c r="U126" s="84"/>
      <c r="V126" s="84"/>
      <c r="W126" s="84"/>
      <c r="X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</row>
    <row r="127" spans="7:37" s="83" customFormat="1">
      <c r="G127" s="84"/>
      <c r="H127" s="84"/>
      <c r="I127" s="84"/>
      <c r="J127" s="84"/>
      <c r="K127" s="84"/>
      <c r="L127" s="84"/>
      <c r="P127" s="84"/>
      <c r="Q127" s="84"/>
      <c r="R127" s="84"/>
      <c r="S127" s="84"/>
      <c r="T127" s="84"/>
      <c r="U127" s="84"/>
      <c r="V127" s="84"/>
      <c r="W127" s="84"/>
      <c r="X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</row>
    <row r="128" spans="7:37" s="83" customFormat="1">
      <c r="G128" s="84"/>
      <c r="H128" s="84"/>
      <c r="I128" s="84"/>
      <c r="J128" s="84"/>
      <c r="K128" s="84"/>
      <c r="L128" s="84"/>
      <c r="P128" s="84"/>
      <c r="Q128" s="84"/>
      <c r="R128" s="84"/>
      <c r="S128" s="84"/>
      <c r="T128" s="84"/>
      <c r="U128" s="84"/>
      <c r="V128" s="84"/>
      <c r="W128" s="84"/>
      <c r="X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</row>
    <row r="129" spans="7:37" s="83" customFormat="1">
      <c r="G129" s="84"/>
      <c r="H129" s="84"/>
      <c r="I129" s="84"/>
      <c r="J129" s="84"/>
      <c r="K129" s="84"/>
      <c r="L129" s="84"/>
      <c r="P129" s="84"/>
      <c r="Q129" s="84"/>
      <c r="R129" s="84"/>
      <c r="S129" s="84"/>
      <c r="T129" s="84"/>
      <c r="U129" s="84"/>
      <c r="V129" s="84"/>
      <c r="W129" s="84"/>
      <c r="X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</row>
    <row r="130" spans="7:37" s="83" customFormat="1">
      <c r="G130" s="84"/>
      <c r="H130" s="84"/>
      <c r="I130" s="84"/>
      <c r="J130" s="84"/>
      <c r="K130" s="84"/>
      <c r="L130" s="84"/>
      <c r="P130" s="84"/>
      <c r="Q130" s="84"/>
      <c r="R130" s="84"/>
      <c r="S130" s="84"/>
      <c r="T130" s="84"/>
      <c r="U130" s="84"/>
      <c r="V130" s="84"/>
      <c r="W130" s="84"/>
      <c r="X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</row>
    <row r="131" spans="7:37" s="83" customFormat="1">
      <c r="G131" s="84"/>
      <c r="H131" s="84"/>
      <c r="I131" s="84"/>
      <c r="J131" s="84"/>
      <c r="K131" s="84"/>
      <c r="L131" s="84"/>
      <c r="P131" s="84"/>
      <c r="Q131" s="84"/>
      <c r="R131" s="84"/>
      <c r="S131" s="84"/>
      <c r="T131" s="84"/>
      <c r="U131" s="84"/>
      <c r="V131" s="84"/>
      <c r="W131" s="84"/>
      <c r="X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</row>
    <row r="132" spans="7:37" s="83" customFormat="1">
      <c r="G132" s="84"/>
      <c r="H132" s="84"/>
      <c r="I132" s="84"/>
      <c r="J132" s="84"/>
      <c r="K132" s="84"/>
      <c r="L132" s="84"/>
      <c r="P132" s="84"/>
      <c r="Q132" s="84"/>
      <c r="R132" s="84"/>
      <c r="S132" s="84"/>
      <c r="T132" s="84"/>
      <c r="U132" s="84"/>
      <c r="V132" s="84"/>
      <c r="W132" s="84"/>
      <c r="X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</row>
    <row r="133" spans="7:37" s="83" customFormat="1">
      <c r="G133" s="84"/>
      <c r="H133" s="84"/>
      <c r="I133" s="84"/>
      <c r="J133" s="84"/>
      <c r="K133" s="84"/>
      <c r="L133" s="84"/>
      <c r="P133" s="84"/>
      <c r="Q133" s="84"/>
      <c r="R133" s="84"/>
      <c r="S133" s="84"/>
      <c r="T133" s="84"/>
      <c r="U133" s="84"/>
      <c r="V133" s="84"/>
      <c r="W133" s="84"/>
      <c r="X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</row>
    <row r="134" spans="7:37" s="83" customFormat="1">
      <c r="G134" s="84"/>
      <c r="H134" s="84"/>
      <c r="I134" s="84"/>
      <c r="J134" s="84"/>
      <c r="K134" s="84"/>
      <c r="L134" s="84"/>
      <c r="P134" s="84"/>
      <c r="Q134" s="84"/>
      <c r="R134" s="84"/>
      <c r="S134" s="84"/>
      <c r="T134" s="84"/>
      <c r="U134" s="84"/>
      <c r="V134" s="84"/>
      <c r="W134" s="84"/>
      <c r="X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</row>
    <row r="135" spans="7:37" s="83" customFormat="1">
      <c r="G135" s="84"/>
      <c r="H135" s="84"/>
      <c r="I135" s="84"/>
      <c r="J135" s="84"/>
      <c r="K135" s="84"/>
      <c r="L135" s="84"/>
      <c r="P135" s="84"/>
      <c r="Q135" s="84"/>
      <c r="R135" s="84"/>
      <c r="S135" s="84"/>
      <c r="T135" s="84"/>
      <c r="U135" s="84"/>
      <c r="V135" s="84"/>
      <c r="W135" s="84"/>
      <c r="X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</row>
    <row r="136" spans="7:37" s="83" customFormat="1">
      <c r="G136" s="84"/>
      <c r="H136" s="84"/>
      <c r="I136" s="84"/>
      <c r="J136" s="84"/>
      <c r="K136" s="84"/>
      <c r="L136" s="84"/>
      <c r="P136" s="84"/>
      <c r="Q136" s="84"/>
      <c r="R136" s="84"/>
      <c r="S136" s="84"/>
      <c r="T136" s="84"/>
      <c r="U136" s="84"/>
      <c r="V136" s="84"/>
      <c r="W136" s="84"/>
      <c r="X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</row>
    <row r="137" spans="7:37" s="83" customFormat="1">
      <c r="G137" s="84"/>
      <c r="H137" s="84"/>
      <c r="I137" s="84"/>
      <c r="J137" s="84"/>
      <c r="K137" s="84"/>
      <c r="L137" s="84"/>
      <c r="P137" s="84"/>
      <c r="Q137" s="84"/>
      <c r="R137" s="84"/>
      <c r="S137" s="84"/>
      <c r="T137" s="84"/>
      <c r="U137" s="84"/>
      <c r="V137" s="84"/>
      <c r="W137" s="84"/>
      <c r="X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</row>
    <row r="138" spans="7:37" s="83" customFormat="1">
      <c r="G138" s="84"/>
      <c r="H138" s="84"/>
      <c r="I138" s="84"/>
      <c r="J138" s="84"/>
      <c r="K138" s="84"/>
      <c r="L138" s="84"/>
      <c r="P138" s="84"/>
      <c r="Q138" s="84"/>
      <c r="R138" s="84"/>
      <c r="S138" s="84"/>
      <c r="T138" s="84"/>
      <c r="U138" s="84"/>
      <c r="V138" s="84"/>
      <c r="W138" s="84"/>
      <c r="X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</row>
    <row r="139" spans="7:37" s="83" customFormat="1">
      <c r="G139" s="84"/>
      <c r="H139" s="84"/>
      <c r="I139" s="84"/>
      <c r="J139" s="84"/>
      <c r="K139" s="84"/>
      <c r="L139" s="84"/>
      <c r="P139" s="84"/>
      <c r="Q139" s="84"/>
      <c r="R139" s="84"/>
      <c r="S139" s="84"/>
      <c r="T139" s="84"/>
      <c r="U139" s="84"/>
      <c r="V139" s="84"/>
      <c r="W139" s="84"/>
      <c r="X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</row>
    <row r="140" spans="7:37" s="83" customFormat="1">
      <c r="G140" s="84"/>
      <c r="H140" s="84"/>
      <c r="I140" s="84"/>
      <c r="J140" s="84"/>
      <c r="K140" s="84"/>
      <c r="L140" s="84"/>
      <c r="P140" s="84"/>
      <c r="Q140" s="84"/>
      <c r="R140" s="84"/>
      <c r="S140" s="84"/>
      <c r="T140" s="84"/>
      <c r="U140" s="84"/>
      <c r="V140" s="84"/>
      <c r="W140" s="84"/>
      <c r="X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</row>
    <row r="141" spans="7:37" s="83" customFormat="1">
      <c r="G141" s="84"/>
      <c r="H141" s="84"/>
      <c r="I141" s="84"/>
      <c r="J141" s="84"/>
      <c r="K141" s="84"/>
      <c r="L141" s="84"/>
      <c r="P141" s="84"/>
      <c r="Q141" s="84"/>
      <c r="R141" s="84"/>
      <c r="S141" s="84"/>
      <c r="T141" s="84"/>
      <c r="U141" s="84"/>
      <c r="V141" s="84"/>
      <c r="W141" s="84"/>
      <c r="X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</row>
    <row r="142" spans="7:37" s="83" customFormat="1">
      <c r="G142" s="84"/>
      <c r="H142" s="84"/>
      <c r="I142" s="84"/>
      <c r="J142" s="84"/>
      <c r="K142" s="84"/>
      <c r="L142" s="84"/>
      <c r="P142" s="84"/>
      <c r="Q142" s="84"/>
      <c r="R142" s="84"/>
      <c r="S142" s="84"/>
      <c r="T142" s="84"/>
      <c r="U142" s="84"/>
      <c r="V142" s="84"/>
      <c r="W142" s="84"/>
      <c r="X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37"/>
  <sheetViews>
    <sheetView workbookViewId="0">
      <selection activeCell="O13" sqref="O13"/>
    </sheetView>
  </sheetViews>
  <sheetFormatPr defaultRowHeight="15"/>
  <cols>
    <col min="1" max="1" width="18.140625" style="1" customWidth="1"/>
    <col min="2" max="2" width="19.85546875" style="36" customWidth="1"/>
    <col min="3" max="3" width="12.140625" style="36" customWidth="1"/>
    <col min="4" max="7" width="9.140625" style="36" customWidth="1"/>
    <col min="8" max="8" width="18.5703125" style="1" customWidth="1"/>
    <col min="9" max="9" width="19.85546875" style="1" customWidth="1"/>
    <col min="10" max="10" width="11.85546875" style="1" customWidth="1"/>
    <col min="11" max="15" width="9.140625" style="1" customWidth="1"/>
    <col min="16" max="16" width="11.28515625" style="1" customWidth="1"/>
    <col min="17" max="18" width="9.140625" style="1" customWidth="1"/>
    <col min="19" max="19" width="9.5703125" style="1" customWidth="1"/>
    <col min="20" max="20" width="10" style="1" customWidth="1"/>
    <col min="21" max="21" width="6.7109375" style="1" customWidth="1"/>
    <col min="22" max="22" width="12.85546875" style="1" customWidth="1"/>
    <col min="23" max="16384" width="9.140625" style="1"/>
  </cols>
  <sheetData>
    <row r="2" spans="1:25" ht="17.25" thickBot="1">
      <c r="Q2" s="13" t="s">
        <v>24</v>
      </c>
      <c r="R2" s="13"/>
      <c r="S2" s="12"/>
      <c r="T2" s="12"/>
    </row>
    <row r="3" spans="1:25" ht="18" thickBot="1">
      <c r="A3" s="108" t="s">
        <v>21</v>
      </c>
      <c r="B3" s="109"/>
      <c r="C3" s="109"/>
      <c r="D3" s="109"/>
      <c r="E3" s="109"/>
      <c r="F3" s="109"/>
      <c r="G3" s="110"/>
      <c r="H3" s="111" t="s">
        <v>22</v>
      </c>
      <c r="I3" s="109"/>
      <c r="J3" s="109"/>
      <c r="K3" s="109"/>
      <c r="L3" s="109"/>
      <c r="M3" s="109"/>
      <c r="N3" s="112"/>
      <c r="Q3" s="13" t="s">
        <v>23</v>
      </c>
      <c r="R3" s="13"/>
      <c r="S3" s="12"/>
    </row>
    <row r="4" spans="1:25" ht="17.25" thickBot="1">
      <c r="A4" s="19" t="s">
        <v>17</v>
      </c>
      <c r="B4" s="63" t="s">
        <v>11</v>
      </c>
      <c r="C4" s="63" t="s">
        <v>18</v>
      </c>
      <c r="D4" s="63" t="s">
        <v>19</v>
      </c>
      <c r="E4" s="63" t="s">
        <v>20</v>
      </c>
      <c r="F4" s="63" t="s">
        <v>12</v>
      </c>
      <c r="G4" s="64" t="s">
        <v>13</v>
      </c>
      <c r="H4" s="37" t="s">
        <v>17</v>
      </c>
      <c r="I4" s="20" t="s">
        <v>11</v>
      </c>
      <c r="J4" s="20" t="s">
        <v>18</v>
      </c>
      <c r="K4" s="20" t="s">
        <v>19</v>
      </c>
      <c r="L4" s="20" t="s">
        <v>20</v>
      </c>
      <c r="M4" s="20" t="s">
        <v>12</v>
      </c>
      <c r="N4" s="21" t="s">
        <v>13</v>
      </c>
      <c r="P4" s="12"/>
      <c r="T4" s="12"/>
      <c r="U4" s="12"/>
      <c r="V4" s="12"/>
    </row>
    <row r="5" spans="1:25" ht="16.5">
      <c r="A5" s="85">
        <f>'RAW DATA'!A5</f>
        <v>6</v>
      </c>
      <c r="B5" s="26" t="str">
        <f>'RAW DATA'!C5</f>
        <v xml:space="preserve"> Blank</v>
      </c>
      <c r="C5" s="27">
        <f>'RAW DATA'!D5</f>
        <v>1</v>
      </c>
      <c r="D5" s="28">
        <f>'RAW DATA'!Y5</f>
        <v>-25.38</v>
      </c>
      <c r="E5" s="28" t="str">
        <f>'RAW DATA'!AL5</f>
        <v>No Beam</v>
      </c>
      <c r="F5" s="28">
        <f>'RAW DATA'!AN5</f>
        <v>0</v>
      </c>
      <c r="G5" s="29">
        <f>'RAW DATA'!AO5</f>
        <v>0</v>
      </c>
      <c r="H5" s="56">
        <f t="shared" ref="H5" si="0">A5</f>
        <v>6</v>
      </c>
      <c r="I5" s="26" t="str">
        <f t="shared" ref="I5" si="1">B5</f>
        <v xml:space="preserve"> Blank</v>
      </c>
      <c r="J5" s="27">
        <f t="shared" ref="J5" si="2">C5</f>
        <v>1</v>
      </c>
      <c r="K5" s="28">
        <f t="shared" ref="K5" si="3">$Q$21*D5+$Q$22</f>
        <v>-26.930956245978535</v>
      </c>
      <c r="L5" s="28" t="e">
        <f t="shared" ref="L5" si="4">S$21*E5+S$22</f>
        <v>#VALUE!</v>
      </c>
      <c r="M5" s="28">
        <f t="shared" ref="M5" si="5">F5</f>
        <v>0</v>
      </c>
      <c r="N5" s="35">
        <f t="shared" ref="N5" si="6">G5</f>
        <v>0</v>
      </c>
      <c r="P5" s="12"/>
      <c r="Q5" s="114" t="s">
        <v>19</v>
      </c>
      <c r="R5" s="115"/>
      <c r="S5" s="116" t="s">
        <v>20</v>
      </c>
      <c r="T5" s="117"/>
      <c r="U5" s="44"/>
      <c r="V5" s="12" t="s">
        <v>77</v>
      </c>
      <c r="W5" s="38" t="s">
        <v>70</v>
      </c>
      <c r="X5" s="38" t="s">
        <v>71</v>
      </c>
      <c r="Y5" s="53"/>
    </row>
    <row r="6" spans="1:25" ht="16.5">
      <c r="A6" s="72">
        <f>'RAW DATA'!A6</f>
        <v>7</v>
      </c>
      <c r="B6" s="26" t="str">
        <f>'RAW DATA'!C6</f>
        <v xml:space="preserve"> iACET E6</v>
      </c>
      <c r="C6" s="27">
        <f>'RAW DATA'!D6</f>
        <v>0.60599999999999998</v>
      </c>
      <c r="D6" s="28">
        <f>'RAW DATA'!Y6</f>
        <v>1.99</v>
      </c>
      <c r="E6" s="28">
        <f>'RAW DATA'!AL6</f>
        <v>-34.130000000000003</v>
      </c>
      <c r="F6" s="28">
        <f>'RAW DATA'!AN6</f>
        <v>10.34</v>
      </c>
      <c r="G6" s="29">
        <f>'RAW DATA'!AO6</f>
        <v>70.88</v>
      </c>
      <c r="H6" s="56">
        <f t="shared" ref="H6:H14" si="7">A6</f>
        <v>7</v>
      </c>
      <c r="I6" s="26" t="str">
        <f t="shared" ref="I6:I14" si="8">B6</f>
        <v xml:space="preserve"> iACET E6</v>
      </c>
      <c r="J6" s="27">
        <f t="shared" ref="J6:J14" si="9">C6</f>
        <v>0.60599999999999998</v>
      </c>
      <c r="K6" s="28">
        <f t="shared" ref="K6:K14" si="10">$Q$21*D6+$Q$22</f>
        <v>0.85833061250270948</v>
      </c>
      <c r="L6" s="28">
        <f t="shared" ref="L6:L14" si="11">S$21*E6+S$22</f>
        <v>-29.538767206574111</v>
      </c>
      <c r="M6" s="28">
        <f t="shared" ref="M6:M14" si="12">F6</f>
        <v>10.34</v>
      </c>
      <c r="N6" s="35">
        <f t="shared" ref="N6:N14" si="13">G6</f>
        <v>70.88</v>
      </c>
      <c r="P6" s="12" t="s">
        <v>77</v>
      </c>
      <c r="Q6" s="50">
        <v>-3.24</v>
      </c>
      <c r="R6" s="51">
        <v>-4.5199999999999996</v>
      </c>
      <c r="S6" s="47">
        <v>-30.97</v>
      </c>
      <c r="T6" s="42">
        <v>-26.39</v>
      </c>
      <c r="U6" s="12"/>
      <c r="V6" s="12" t="s">
        <v>25</v>
      </c>
      <c r="W6" s="14">
        <f>AVERAGE(Q6:Q12)</f>
        <v>-3.3033333333333341</v>
      </c>
      <c r="X6" s="14">
        <f>AVERAGE(S6:S12)</f>
        <v>-31.02</v>
      </c>
    </row>
    <row r="7" spans="1:25" ht="16.5">
      <c r="A7" s="72">
        <f>'RAW DATA'!A7</f>
        <v>8</v>
      </c>
      <c r="B7" s="26" t="str">
        <f>'RAW DATA'!C7</f>
        <v xml:space="preserve"> iACET</v>
      </c>
      <c r="C7" s="27">
        <f>'RAW DATA'!D7</f>
        <v>0.58899999999999997</v>
      </c>
      <c r="D7" s="28">
        <f>'RAW DATA'!Y7</f>
        <v>2.19</v>
      </c>
      <c r="E7" s="28">
        <f>'RAW DATA'!AL7</f>
        <v>-34.11</v>
      </c>
      <c r="F7" s="28">
        <f>'RAW DATA'!AN7</f>
        <v>10.36</v>
      </c>
      <c r="G7" s="29">
        <f>'RAW DATA'!AO7</f>
        <v>71.069999999999993</v>
      </c>
      <c r="H7" s="56">
        <f t="shared" si="7"/>
        <v>8</v>
      </c>
      <c r="I7" s="26" t="str">
        <f t="shared" si="8"/>
        <v xml:space="preserve"> iACET</v>
      </c>
      <c r="J7" s="27">
        <f t="shared" si="9"/>
        <v>0.58899999999999997</v>
      </c>
      <c r="K7" s="28">
        <f t="shared" si="10"/>
        <v>1.0613944550929997</v>
      </c>
      <c r="L7" s="28">
        <f t="shared" si="11"/>
        <v>-29.518516885753275</v>
      </c>
      <c r="M7" s="28">
        <f t="shared" si="12"/>
        <v>10.36</v>
      </c>
      <c r="N7" s="35">
        <f t="shared" si="13"/>
        <v>71.069999999999993</v>
      </c>
      <c r="Q7" s="45">
        <v>-3.64</v>
      </c>
      <c r="R7" s="52">
        <v>-4.5199999999999996</v>
      </c>
      <c r="S7" s="47">
        <v>-31.08</v>
      </c>
      <c r="T7" s="42">
        <v>-26.39</v>
      </c>
      <c r="U7" s="12"/>
      <c r="V7" s="12" t="s">
        <v>26</v>
      </c>
      <c r="W7" s="15">
        <f>STDEV(Q6:Q12)</f>
        <v>0.19946595365290537</v>
      </c>
      <c r="X7" s="15">
        <f>STDEV(S6:S12)</f>
        <v>7.9999999999999266E-2</v>
      </c>
    </row>
    <row r="8" spans="1:25" ht="16.5">
      <c r="A8" s="72">
        <f>'RAW DATA'!A8</f>
        <v>9</v>
      </c>
      <c r="B8" s="26" t="str">
        <f>'RAW DATA'!C8</f>
        <v xml:space="preserve"> USGS-40 C5</v>
      </c>
      <c r="C8" s="27">
        <f>'RAW DATA'!D8</f>
        <v>0.84299999999999997</v>
      </c>
      <c r="D8" s="28">
        <f>'RAW DATA'!Y8</f>
        <v>-3.24</v>
      </c>
      <c r="E8" s="28">
        <f>'RAW DATA'!AL8</f>
        <v>-30.97</v>
      </c>
      <c r="F8" s="28">
        <f>'RAW DATA'!AN8</f>
        <v>9.5299999999999994</v>
      </c>
      <c r="G8" s="29">
        <f>'RAW DATA'!AO8</f>
        <v>40.76</v>
      </c>
      <c r="H8" s="56">
        <f t="shared" si="7"/>
        <v>9</v>
      </c>
      <c r="I8" s="26" t="str">
        <f t="shared" si="8"/>
        <v xml:space="preserve"> USGS-40 C5</v>
      </c>
      <c r="J8" s="27">
        <f t="shared" si="9"/>
        <v>0.84299999999999997</v>
      </c>
      <c r="K8" s="28">
        <f t="shared" si="10"/>
        <v>-4.4517888712333855</v>
      </c>
      <c r="L8" s="28">
        <f t="shared" si="11"/>
        <v>-26.33921651688318</v>
      </c>
      <c r="M8" s="28">
        <f t="shared" si="12"/>
        <v>9.5299999999999994</v>
      </c>
      <c r="N8" s="35">
        <f t="shared" si="13"/>
        <v>40.76</v>
      </c>
      <c r="Q8" s="45">
        <v>-3.45</v>
      </c>
      <c r="R8" s="52">
        <v>-4.5199999999999996</v>
      </c>
      <c r="S8" s="47">
        <v>-31.15</v>
      </c>
      <c r="T8" s="42">
        <v>-26.39</v>
      </c>
      <c r="U8" s="12"/>
      <c r="V8" s="12" t="s">
        <v>27</v>
      </c>
      <c r="W8" s="12">
        <v>-4.5199999999999996</v>
      </c>
      <c r="X8" s="12">
        <v>-26.39</v>
      </c>
    </row>
    <row r="9" spans="1:25" ht="16.5">
      <c r="A9" s="72">
        <f>'RAW DATA'!A9</f>
        <v>10</v>
      </c>
      <c r="B9" s="26" t="str">
        <f>'RAW DATA'!C9</f>
        <v xml:space="preserve"> USGS-40 C6</v>
      </c>
      <c r="C9" s="27">
        <f>'RAW DATA'!D9</f>
        <v>0.79400000000000004</v>
      </c>
      <c r="D9" s="28">
        <f>'RAW DATA'!Y9</f>
        <v>-3.64</v>
      </c>
      <c r="E9" s="28">
        <f>'RAW DATA'!AL9</f>
        <v>-31.08</v>
      </c>
      <c r="F9" s="28">
        <f>'RAW DATA'!AN9</f>
        <v>9.44</v>
      </c>
      <c r="G9" s="29">
        <f>'RAW DATA'!AO9</f>
        <v>40.880000000000003</v>
      </c>
      <c r="H9" s="56">
        <f t="shared" si="7"/>
        <v>10</v>
      </c>
      <c r="I9" s="26" t="str">
        <f t="shared" si="8"/>
        <v xml:space="preserve"> USGS-40 C6</v>
      </c>
      <c r="J9" s="27">
        <f t="shared" si="9"/>
        <v>0.79400000000000004</v>
      </c>
      <c r="K9" s="28">
        <f t="shared" si="10"/>
        <v>-4.8579165564139668</v>
      </c>
      <c r="L9" s="28">
        <f t="shared" si="11"/>
        <v>-26.450593281397737</v>
      </c>
      <c r="M9" s="28">
        <f t="shared" si="12"/>
        <v>9.44</v>
      </c>
      <c r="N9" s="35">
        <f t="shared" si="13"/>
        <v>40.880000000000003</v>
      </c>
      <c r="Q9" s="45">
        <v>-3.16</v>
      </c>
      <c r="R9" s="52">
        <v>-4.5199999999999996</v>
      </c>
      <c r="S9" s="47">
        <v>-31.01</v>
      </c>
      <c r="T9" s="42">
        <v>-26.39</v>
      </c>
      <c r="U9" s="12"/>
      <c r="V9" s="12" t="s">
        <v>28</v>
      </c>
      <c r="W9" s="14">
        <f>W8-W6</f>
        <v>-1.2166666666666655</v>
      </c>
      <c r="X9" s="14">
        <f>X8-X6</f>
        <v>4.629999999999999</v>
      </c>
    </row>
    <row r="10" spans="1:25" ht="16.5">
      <c r="A10" s="72">
        <f>'RAW DATA'!A10</f>
        <v>11</v>
      </c>
      <c r="B10" s="26" t="str">
        <f>'RAW DATA'!C10</f>
        <v xml:space="preserve"> USGS-40 C7</v>
      </c>
      <c r="C10" s="27">
        <f>'RAW DATA'!D10</f>
        <v>0.83</v>
      </c>
      <c r="D10" s="28">
        <f>'RAW DATA'!Y10</f>
        <v>-3.45</v>
      </c>
      <c r="E10" s="28">
        <f>'RAW DATA'!AL10</f>
        <v>-31.15</v>
      </c>
      <c r="F10" s="28">
        <f>'RAW DATA'!AN10</f>
        <v>9.3800000000000008</v>
      </c>
      <c r="G10" s="29">
        <f>'RAW DATA'!AO10</f>
        <v>41.95</v>
      </c>
      <c r="H10" s="56">
        <f t="shared" si="7"/>
        <v>11</v>
      </c>
      <c r="I10" s="26" t="str">
        <f t="shared" si="8"/>
        <v xml:space="preserve"> USGS-40 C7</v>
      </c>
      <c r="J10" s="27">
        <f t="shared" si="9"/>
        <v>0.83</v>
      </c>
      <c r="K10" s="28">
        <f t="shared" si="10"/>
        <v>-4.6650059059531905</v>
      </c>
      <c r="L10" s="28">
        <f t="shared" si="11"/>
        <v>-26.521469404270636</v>
      </c>
      <c r="M10" s="28">
        <f t="shared" si="12"/>
        <v>9.3800000000000008</v>
      </c>
      <c r="N10" s="35">
        <f t="shared" si="13"/>
        <v>41.95</v>
      </c>
      <c r="Q10" s="45">
        <v>-3.14</v>
      </c>
      <c r="R10" s="52">
        <v>-4.5199999999999996</v>
      </c>
      <c r="S10" s="47">
        <v>-30.97</v>
      </c>
      <c r="T10" s="42">
        <v>-26.39</v>
      </c>
      <c r="U10" s="12"/>
    </row>
    <row r="11" spans="1:25" ht="16.5">
      <c r="A11" s="72">
        <f>'RAW DATA'!A11</f>
        <v>12</v>
      </c>
      <c r="B11" s="26" t="str">
        <f>'RAW DATA'!C11</f>
        <v xml:space="preserve"> USGS-41a F10</v>
      </c>
      <c r="C11" s="27">
        <f>'RAW DATA'!D11</f>
        <v>0.77100000000000002</v>
      </c>
      <c r="D11" s="28">
        <f>'RAW DATA'!Y11</f>
        <v>47.59</v>
      </c>
      <c r="E11" s="28">
        <f>'RAW DATA'!AL11</f>
        <v>31.07</v>
      </c>
      <c r="F11" s="28">
        <f>'RAW DATA'!AN11</f>
        <v>9.51</v>
      </c>
      <c r="G11" s="29">
        <f>'RAW DATA'!AO11</f>
        <v>41.25</v>
      </c>
      <c r="H11" s="56">
        <f t="shared" si="7"/>
        <v>12</v>
      </c>
      <c r="I11" s="26" t="str">
        <f t="shared" si="8"/>
        <v xml:space="preserve"> USGS-41a F10</v>
      </c>
      <c r="J11" s="27">
        <f t="shared" si="9"/>
        <v>0.77100000000000002</v>
      </c>
      <c r="K11" s="28">
        <f t="shared" si="10"/>
        <v>47.156886723088931</v>
      </c>
      <c r="L11" s="28">
        <f t="shared" si="11"/>
        <v>36.477278669327283</v>
      </c>
      <c r="M11" s="28">
        <f t="shared" si="12"/>
        <v>9.51</v>
      </c>
      <c r="N11" s="35">
        <f t="shared" si="13"/>
        <v>41.25</v>
      </c>
      <c r="Q11" s="45">
        <v>-3.19</v>
      </c>
      <c r="R11" s="52">
        <v>-4.5199999999999996</v>
      </c>
      <c r="S11" s="47">
        <v>-30.94</v>
      </c>
      <c r="T11" s="42">
        <v>-26.39</v>
      </c>
      <c r="U11" s="12"/>
    </row>
    <row r="12" spans="1:25" ht="17.25" thickBot="1">
      <c r="A12" s="72">
        <f>'RAW DATA'!A12</f>
        <v>13</v>
      </c>
      <c r="B12" s="26" t="str">
        <f>'RAW DATA'!C12</f>
        <v xml:space="preserve"> USGS-41a F11</v>
      </c>
      <c r="C12" s="27">
        <f>'RAW DATA'!D12</f>
        <v>0.77300000000000002</v>
      </c>
      <c r="D12" s="28">
        <f>'RAW DATA'!Y12</f>
        <v>47.62</v>
      </c>
      <c r="E12" s="28">
        <f>'RAW DATA'!AL12</f>
        <v>31.11</v>
      </c>
      <c r="F12" s="28">
        <f>'RAW DATA'!AN12</f>
        <v>9.5500000000000007</v>
      </c>
      <c r="G12" s="29">
        <f>'RAW DATA'!AO12</f>
        <v>41.12</v>
      </c>
      <c r="H12" s="56">
        <f t="shared" si="7"/>
        <v>13</v>
      </c>
      <c r="I12" s="26" t="str">
        <f t="shared" si="8"/>
        <v xml:space="preserve"> USGS-41a F11</v>
      </c>
      <c r="J12" s="27">
        <f t="shared" si="9"/>
        <v>0.77300000000000002</v>
      </c>
      <c r="K12" s="28">
        <f t="shared" si="10"/>
        <v>47.187346299477468</v>
      </c>
      <c r="L12" s="28">
        <f t="shared" si="11"/>
        <v>36.51777931096894</v>
      </c>
      <c r="M12" s="28">
        <f t="shared" si="12"/>
        <v>9.5500000000000007</v>
      </c>
      <c r="N12" s="35">
        <f t="shared" si="13"/>
        <v>41.12</v>
      </c>
      <c r="Q12" s="74"/>
      <c r="R12" s="75"/>
      <c r="S12" s="47"/>
      <c r="T12" s="42"/>
      <c r="U12" s="12"/>
    </row>
    <row r="13" spans="1:25" ht="16.5">
      <c r="A13" s="72">
        <f>'RAW DATA'!A13</f>
        <v>14</v>
      </c>
      <c r="B13" s="26" t="str">
        <f>'RAW DATA'!C13</f>
        <v xml:space="preserve"> USGS-41a F12</v>
      </c>
      <c r="C13" s="27">
        <f>'RAW DATA'!D13</f>
        <v>0.79800000000000004</v>
      </c>
      <c r="D13" s="28">
        <f>'RAW DATA'!Y13</f>
        <v>47.5</v>
      </c>
      <c r="E13" s="28">
        <f>'RAW DATA'!AL13</f>
        <v>31.06</v>
      </c>
      <c r="F13" s="28">
        <f>'RAW DATA'!AN13</f>
        <v>9.49</v>
      </c>
      <c r="G13" s="29">
        <f>'RAW DATA'!AO13</f>
        <v>41.03</v>
      </c>
      <c r="H13" s="56">
        <f t="shared" si="7"/>
        <v>14</v>
      </c>
      <c r="I13" s="26" t="str">
        <f t="shared" si="8"/>
        <v xml:space="preserve"> USGS-41a F12</v>
      </c>
      <c r="J13" s="27">
        <f t="shared" si="9"/>
        <v>0.79800000000000004</v>
      </c>
      <c r="K13" s="28">
        <f t="shared" si="10"/>
        <v>47.065507993923298</v>
      </c>
      <c r="L13" s="28">
        <f t="shared" si="11"/>
        <v>36.467153508916873</v>
      </c>
      <c r="M13" s="28">
        <f t="shared" si="12"/>
        <v>9.49</v>
      </c>
      <c r="N13" s="35">
        <f t="shared" si="13"/>
        <v>41.03</v>
      </c>
      <c r="P13" s="12" t="s">
        <v>78</v>
      </c>
      <c r="Q13" s="46">
        <v>47.59</v>
      </c>
      <c r="R13" s="78">
        <v>47.55</v>
      </c>
      <c r="S13" s="49">
        <v>31.07</v>
      </c>
      <c r="T13" s="80">
        <v>36.549999999999997</v>
      </c>
      <c r="U13" s="12"/>
      <c r="V13" s="12" t="s">
        <v>78</v>
      </c>
      <c r="W13" s="38" t="s">
        <v>70</v>
      </c>
      <c r="X13" s="38" t="s">
        <v>71</v>
      </c>
    </row>
    <row r="14" spans="1:25" ht="16.5">
      <c r="A14" s="72">
        <f>'RAW DATA'!A14</f>
        <v>15</v>
      </c>
      <c r="B14" s="26" t="str">
        <f>'RAW DATA'!C14</f>
        <v xml:space="preserve"> A6</v>
      </c>
      <c r="C14" s="27">
        <f>'RAW DATA'!D14</f>
        <v>1</v>
      </c>
      <c r="D14" s="28">
        <f>'RAW DATA'!Y14</f>
        <v>7.58</v>
      </c>
      <c r="E14" s="28">
        <f>'RAW DATA'!AL14</f>
        <v>-27.94</v>
      </c>
      <c r="F14" s="28">
        <f>'RAW DATA'!AN14</f>
        <v>1.84</v>
      </c>
      <c r="G14" s="29">
        <f>'RAW DATA'!AO14</f>
        <v>10.92</v>
      </c>
      <c r="H14" s="56">
        <f t="shared" si="7"/>
        <v>15</v>
      </c>
      <c r="I14" s="26" t="str">
        <f t="shared" si="8"/>
        <v xml:space="preserve"> A6</v>
      </c>
      <c r="J14" s="27">
        <f t="shared" si="9"/>
        <v>1</v>
      </c>
      <c r="K14" s="28">
        <f t="shared" si="10"/>
        <v>6.5339650129013265</v>
      </c>
      <c r="L14" s="28">
        <f t="shared" si="11"/>
        <v>-23.271292912527642</v>
      </c>
      <c r="M14" s="28">
        <f t="shared" si="12"/>
        <v>1.84</v>
      </c>
      <c r="N14" s="35">
        <f t="shared" si="13"/>
        <v>10.92</v>
      </c>
      <c r="Q14" s="46">
        <v>47.62</v>
      </c>
      <c r="R14" s="78">
        <v>47.55</v>
      </c>
      <c r="S14" s="48">
        <v>31.11</v>
      </c>
      <c r="T14" s="81">
        <v>36.549999999999997</v>
      </c>
      <c r="U14" s="12"/>
      <c r="V14" s="12" t="s">
        <v>25</v>
      </c>
      <c r="W14" s="14">
        <f>AVERAGE(Q13:Q19)</f>
        <v>47.973333333333329</v>
      </c>
      <c r="X14" s="14">
        <f>AVERAGE(S13:S19)</f>
        <v>31.141666666666666</v>
      </c>
    </row>
    <row r="15" spans="1:25" ht="16.5">
      <c r="A15" s="72">
        <f>'RAW DATA'!A15</f>
        <v>16</v>
      </c>
      <c r="B15" s="26" t="str">
        <f>'RAW DATA'!C15</f>
        <v xml:space="preserve"> A7</v>
      </c>
      <c r="C15" s="27">
        <f>'RAW DATA'!D15</f>
        <v>1</v>
      </c>
      <c r="D15" s="28">
        <f>'RAW DATA'!Y15</f>
        <v>8.43</v>
      </c>
      <c r="E15" s="28">
        <f>'RAW DATA'!AL15</f>
        <v>-25.09</v>
      </c>
      <c r="F15" s="28">
        <f>'RAW DATA'!AN15</f>
        <v>2.31</v>
      </c>
      <c r="G15" s="29">
        <f>'RAW DATA'!AO15</f>
        <v>16.73</v>
      </c>
      <c r="H15" s="56">
        <f t="shared" ref="H15:H32" si="14">A15</f>
        <v>16</v>
      </c>
      <c r="I15" s="26" t="str">
        <f t="shared" ref="I15:I32" si="15">B15</f>
        <v xml:space="preserve"> A7</v>
      </c>
      <c r="J15" s="27">
        <f t="shared" ref="J15:J32" si="16">C15</f>
        <v>1</v>
      </c>
      <c r="K15" s="28">
        <f t="shared" ref="K15:K32" si="17">$Q$21*D15+$Q$22</f>
        <v>7.3969863439100614</v>
      </c>
      <c r="L15" s="28">
        <f t="shared" ref="L15:L32" si="18">S$21*E15+S$22</f>
        <v>-20.385622195559559</v>
      </c>
      <c r="M15" s="28">
        <f t="shared" ref="M15:M32" si="19">F15</f>
        <v>2.31</v>
      </c>
      <c r="N15" s="35">
        <f t="shared" ref="N15:N32" si="20">G15</f>
        <v>16.73</v>
      </c>
      <c r="Q15" s="46">
        <v>47.5</v>
      </c>
      <c r="R15" s="78">
        <v>47.55</v>
      </c>
      <c r="S15" s="48">
        <v>31.06</v>
      </c>
      <c r="T15" s="81">
        <v>36.549999999999997</v>
      </c>
      <c r="U15" s="12"/>
      <c r="V15" s="12" t="s">
        <v>26</v>
      </c>
      <c r="W15" s="15">
        <f>STDEV(Q13:Q19)</f>
        <v>0.4438768598008539</v>
      </c>
      <c r="X15" s="15">
        <f>STDEV(S13:S19)</f>
        <v>7.2226495600068857E-2</v>
      </c>
    </row>
    <row r="16" spans="1:25" s="36" customFormat="1" ht="16.5">
      <c r="A16" s="72">
        <f>'RAW DATA'!A16</f>
        <v>17</v>
      </c>
      <c r="B16" s="26" t="str">
        <f>'RAW DATA'!C16</f>
        <v xml:space="preserve"> B4</v>
      </c>
      <c r="C16" s="27">
        <f>'RAW DATA'!D16</f>
        <v>1</v>
      </c>
      <c r="D16" s="28">
        <f>'RAW DATA'!Y16</f>
        <v>6.54</v>
      </c>
      <c r="E16" s="28">
        <f>'RAW DATA'!AL16</f>
        <v>-23.66</v>
      </c>
      <c r="F16" s="28">
        <f>'RAW DATA'!AN16</f>
        <v>5.24</v>
      </c>
      <c r="G16" s="29">
        <f>'RAW DATA'!AO16</f>
        <v>26.9</v>
      </c>
      <c r="H16" s="56">
        <f t="shared" si="14"/>
        <v>17</v>
      </c>
      <c r="I16" s="26" t="str">
        <f t="shared" si="15"/>
        <v xml:space="preserve"> B4</v>
      </c>
      <c r="J16" s="27">
        <f t="shared" si="16"/>
        <v>1</v>
      </c>
      <c r="K16" s="28">
        <f t="shared" si="17"/>
        <v>5.4780330314318162</v>
      </c>
      <c r="L16" s="28">
        <f t="shared" si="18"/>
        <v>-18.937724256870311</v>
      </c>
      <c r="M16" s="28">
        <f t="shared" si="19"/>
        <v>5.24</v>
      </c>
      <c r="N16" s="35">
        <f t="shared" si="20"/>
        <v>26.9</v>
      </c>
      <c r="Q16" s="46">
        <v>48.35</v>
      </c>
      <c r="R16" s="78">
        <v>47.55</v>
      </c>
      <c r="S16" s="48">
        <v>31.17</v>
      </c>
      <c r="T16" s="81">
        <v>36.549999999999997</v>
      </c>
      <c r="U16" s="12"/>
      <c r="V16" s="12" t="s">
        <v>27</v>
      </c>
      <c r="W16" s="12">
        <v>47.55</v>
      </c>
      <c r="X16" s="12">
        <v>36.549999999999997</v>
      </c>
    </row>
    <row r="17" spans="1:24" ht="16.5">
      <c r="A17" s="72">
        <f>'RAW DATA'!A17</f>
        <v>18</v>
      </c>
      <c r="B17" s="26" t="str">
        <f>'RAW DATA'!C17</f>
        <v xml:space="preserve"> B5</v>
      </c>
      <c r="C17" s="27">
        <f>'RAW DATA'!D17</f>
        <v>1</v>
      </c>
      <c r="D17" s="28">
        <f>'RAW DATA'!Y17</f>
        <v>5.1100000000000003</v>
      </c>
      <c r="E17" s="28">
        <f>'RAW DATA'!AL17</f>
        <v>-25.73</v>
      </c>
      <c r="F17" s="28">
        <f>'RAW DATA'!AN17</f>
        <v>4.53</v>
      </c>
      <c r="G17" s="29">
        <f>'RAW DATA'!AO17</f>
        <v>26.55</v>
      </c>
      <c r="H17" s="56">
        <f t="shared" si="14"/>
        <v>18</v>
      </c>
      <c r="I17" s="26" t="str">
        <f t="shared" si="15"/>
        <v xml:space="preserve"> B5</v>
      </c>
      <c r="J17" s="27">
        <f t="shared" si="16"/>
        <v>1</v>
      </c>
      <c r="K17" s="28">
        <f t="shared" si="17"/>
        <v>4.0261265569112403</v>
      </c>
      <c r="L17" s="28">
        <f t="shared" si="18"/>
        <v>-21.033632461826073</v>
      </c>
      <c r="M17" s="28">
        <f t="shared" si="19"/>
        <v>4.53</v>
      </c>
      <c r="N17" s="35">
        <f t="shared" si="20"/>
        <v>26.55</v>
      </c>
      <c r="Q17" s="46">
        <v>48.38</v>
      </c>
      <c r="R17" s="78">
        <v>47.55</v>
      </c>
      <c r="S17" s="48">
        <v>31.23</v>
      </c>
      <c r="T17" s="81">
        <v>36.549999999999997</v>
      </c>
      <c r="U17" s="12"/>
      <c r="V17" s="12" t="s">
        <v>28</v>
      </c>
      <c r="W17" s="14">
        <f>W16-W14</f>
        <v>-0.42333333333333201</v>
      </c>
      <c r="X17" s="14">
        <f>X16-X14</f>
        <v>5.4083333333333314</v>
      </c>
    </row>
    <row r="18" spans="1:24" ht="16.5">
      <c r="A18" s="72">
        <f>'RAW DATA'!A18</f>
        <v>19</v>
      </c>
      <c r="B18" s="26" t="str">
        <f>'RAW DATA'!C18</f>
        <v xml:space="preserve"> B20</v>
      </c>
      <c r="C18" s="27">
        <f>'RAW DATA'!D18</f>
        <v>1</v>
      </c>
      <c r="D18" s="28">
        <f>'RAW DATA'!Y18</f>
        <v>5.32</v>
      </c>
      <c r="E18" s="28">
        <f>'RAW DATA'!AL18</f>
        <v>-28.58</v>
      </c>
      <c r="F18" s="28">
        <f>'RAW DATA'!AN18</f>
        <v>1.5</v>
      </c>
      <c r="G18" s="29">
        <f>'RAW DATA'!AO18</f>
        <v>8.56</v>
      </c>
      <c r="H18" s="56">
        <f t="shared" si="14"/>
        <v>19</v>
      </c>
      <c r="I18" s="26" t="str">
        <f t="shared" si="15"/>
        <v xml:space="preserve"> B20</v>
      </c>
      <c r="J18" s="27">
        <f t="shared" si="16"/>
        <v>1</v>
      </c>
      <c r="K18" s="28">
        <f t="shared" si="17"/>
        <v>4.2393435916310453</v>
      </c>
      <c r="L18" s="28">
        <f t="shared" si="18"/>
        <v>-23.919303178794156</v>
      </c>
      <c r="M18" s="28">
        <f t="shared" si="19"/>
        <v>1.5</v>
      </c>
      <c r="N18" s="35">
        <f t="shared" si="20"/>
        <v>8.56</v>
      </c>
      <c r="Q18" s="46">
        <v>48.4</v>
      </c>
      <c r="R18" s="78">
        <v>47.55</v>
      </c>
      <c r="S18" s="48">
        <v>31.21</v>
      </c>
      <c r="T18" s="81">
        <v>36.549999999999997</v>
      </c>
      <c r="U18" s="12"/>
    </row>
    <row r="19" spans="1:24" ht="17.25" thickBot="1">
      <c r="A19" s="72">
        <f>'RAW DATA'!A19</f>
        <v>20</v>
      </c>
      <c r="B19" s="26" t="str">
        <f>'RAW DATA'!C19</f>
        <v xml:space="preserve"> Blank</v>
      </c>
      <c r="C19" s="27">
        <f>'RAW DATA'!D19</f>
        <v>1</v>
      </c>
      <c r="D19" s="28">
        <f>'RAW DATA'!Y19</f>
        <v>-12.75</v>
      </c>
      <c r="E19" s="28" t="str">
        <f>'RAW DATA'!AL19</f>
        <v>No Beam</v>
      </c>
      <c r="F19" s="28">
        <f>'RAW DATA'!AN19</f>
        <v>0</v>
      </c>
      <c r="G19" s="29">
        <f>'RAW DATA'!AO19</f>
        <v>0</v>
      </c>
      <c r="H19" s="56">
        <f t="shared" si="14"/>
        <v>20</v>
      </c>
      <c r="I19" s="26" t="str">
        <f t="shared" si="15"/>
        <v xml:space="preserve"> Blank</v>
      </c>
      <c r="J19" s="27">
        <f t="shared" si="16"/>
        <v>1</v>
      </c>
      <c r="K19" s="28">
        <f t="shared" si="17"/>
        <v>-14.107474586401695</v>
      </c>
      <c r="L19" s="28" t="e">
        <f t="shared" si="18"/>
        <v>#VALUE!</v>
      </c>
      <c r="M19" s="28">
        <f t="shared" si="19"/>
        <v>0</v>
      </c>
      <c r="N19" s="35">
        <f t="shared" si="20"/>
        <v>0</v>
      </c>
      <c r="Q19" s="76"/>
      <c r="R19" s="79"/>
      <c r="S19" s="77"/>
      <c r="T19" s="82"/>
      <c r="U19" s="12"/>
    </row>
    <row r="20" spans="1:24" s="36" customFormat="1" ht="16.5">
      <c r="A20" s="72">
        <f>'RAW DATA'!A20</f>
        <v>21</v>
      </c>
      <c r="B20" s="26" t="str">
        <f>'RAW DATA'!C20</f>
        <v xml:space="preserve"> iACET C1</v>
      </c>
      <c r="C20" s="27">
        <f>'RAW DATA'!D20</f>
        <v>0.502</v>
      </c>
      <c r="D20" s="28">
        <f>'RAW DATA'!Y20</f>
        <v>2.41</v>
      </c>
      <c r="E20" s="28">
        <f>'RAW DATA'!AL20</f>
        <v>-34.130000000000003</v>
      </c>
      <c r="F20" s="28">
        <f>'RAW DATA'!AN20</f>
        <v>10.23</v>
      </c>
      <c r="G20" s="29">
        <f>'RAW DATA'!AO20</f>
        <v>70.38</v>
      </c>
      <c r="H20" s="56">
        <f t="shared" si="14"/>
        <v>21</v>
      </c>
      <c r="I20" s="26" t="str">
        <f t="shared" si="15"/>
        <v xml:space="preserve"> iACET C1</v>
      </c>
      <c r="J20" s="27">
        <f t="shared" si="16"/>
        <v>0.502</v>
      </c>
      <c r="K20" s="28">
        <f t="shared" si="17"/>
        <v>1.2847646819423195</v>
      </c>
      <c r="L20" s="28">
        <f t="shared" si="18"/>
        <v>-29.538767206574111</v>
      </c>
      <c r="M20" s="28">
        <f t="shared" si="19"/>
        <v>10.23</v>
      </c>
      <c r="N20" s="35">
        <f t="shared" si="20"/>
        <v>70.38</v>
      </c>
      <c r="Q20" s="94"/>
      <c r="R20" s="94"/>
      <c r="S20" s="94"/>
      <c r="T20" s="94"/>
    </row>
    <row r="21" spans="1:24" s="36" customFormat="1" ht="16.5">
      <c r="A21" s="72">
        <f>'RAW DATA'!A21</f>
        <v>22</v>
      </c>
      <c r="B21" s="26" t="str">
        <f>'RAW DATA'!C21</f>
        <v xml:space="preserve"> C1</v>
      </c>
      <c r="C21" s="27">
        <f>'RAW DATA'!D21</f>
        <v>1</v>
      </c>
      <c r="D21" s="28">
        <f>'RAW DATA'!Y21</f>
        <v>6.71</v>
      </c>
      <c r="E21" s="28">
        <f>'RAW DATA'!AL21</f>
        <v>-25.22</v>
      </c>
      <c r="F21" s="28">
        <f>'RAW DATA'!AN21</f>
        <v>1.81</v>
      </c>
      <c r="G21" s="29">
        <f>'RAW DATA'!AO21</f>
        <v>13.23</v>
      </c>
      <c r="H21" s="56">
        <f t="shared" si="14"/>
        <v>22</v>
      </c>
      <c r="I21" s="26" t="str">
        <f t="shared" si="15"/>
        <v xml:space="preserve"> C1</v>
      </c>
      <c r="J21" s="27">
        <f t="shared" si="16"/>
        <v>1</v>
      </c>
      <c r="K21" s="28">
        <f t="shared" si="17"/>
        <v>5.6506372976335628</v>
      </c>
      <c r="L21" s="28">
        <f t="shared" si="18"/>
        <v>-20.517249280894944</v>
      </c>
      <c r="M21" s="28">
        <f t="shared" si="19"/>
        <v>1.81</v>
      </c>
      <c r="N21" s="35">
        <f t="shared" si="20"/>
        <v>13.23</v>
      </c>
      <c r="P21" s="26" t="s">
        <v>72</v>
      </c>
      <c r="Q21" s="113">
        <f>SLOPE(R6:R19,Q6:Q19)</f>
        <v>1.0153192129514521</v>
      </c>
      <c r="R21" s="113"/>
      <c r="S21" s="113">
        <f>SLOPE(T6:T19,S6:S19)</f>
        <v>1.0125160410414324</v>
      </c>
      <c r="T21" s="113"/>
    </row>
    <row r="22" spans="1:24" s="36" customFormat="1" ht="16.5">
      <c r="A22" s="72">
        <f>'RAW DATA'!A22</f>
        <v>23</v>
      </c>
      <c r="B22" s="26" t="str">
        <f>'RAW DATA'!C22</f>
        <v xml:space="preserve"> C13</v>
      </c>
      <c r="C22" s="27">
        <f>'RAW DATA'!D22</f>
        <v>1</v>
      </c>
      <c r="D22" s="28">
        <f>'RAW DATA'!Y22</f>
        <v>8.2799999999999994</v>
      </c>
      <c r="E22" s="28">
        <f>'RAW DATA'!AL22</f>
        <v>-26.42</v>
      </c>
      <c r="F22" s="28">
        <f>'RAW DATA'!AN22</f>
        <v>4.07</v>
      </c>
      <c r="G22" s="29">
        <f>'RAW DATA'!AO22</f>
        <v>23.44</v>
      </c>
      <c r="H22" s="56">
        <f t="shared" si="14"/>
        <v>23</v>
      </c>
      <c r="I22" s="26" t="str">
        <f t="shared" si="15"/>
        <v xml:space="preserve"> C13</v>
      </c>
      <c r="J22" s="27">
        <f t="shared" si="16"/>
        <v>1</v>
      </c>
      <c r="K22" s="28">
        <f t="shared" si="17"/>
        <v>7.2446884619673426</v>
      </c>
      <c r="L22" s="28">
        <f t="shared" si="18"/>
        <v>-21.732268530144665</v>
      </c>
      <c r="M22" s="28">
        <f t="shared" si="19"/>
        <v>4.07</v>
      </c>
      <c r="N22" s="35">
        <f t="shared" si="20"/>
        <v>23.44</v>
      </c>
      <c r="P22" s="26" t="s">
        <v>73</v>
      </c>
      <c r="Q22" s="113">
        <f>INTERCEPT(R6:R19,Q6:Q19)</f>
        <v>-1.1621546212706804</v>
      </c>
      <c r="R22" s="113"/>
      <c r="S22" s="113">
        <f>INTERCEPT(T6:T19,S6:S19)</f>
        <v>5.0184052741699814</v>
      </c>
      <c r="T22" s="113"/>
    </row>
    <row r="23" spans="1:24" ht="16.5">
      <c r="A23" s="72">
        <f>'RAW DATA'!A23</f>
        <v>24</v>
      </c>
      <c r="B23" s="26" t="str">
        <f>'RAW DATA'!C23</f>
        <v xml:space="preserve"> C14</v>
      </c>
      <c r="C23" s="27">
        <f>'RAW DATA'!D23</f>
        <v>1</v>
      </c>
      <c r="D23" s="28">
        <f>'RAW DATA'!Y23</f>
        <v>6.86</v>
      </c>
      <c r="E23" s="28">
        <f>'RAW DATA'!AL23</f>
        <v>-24.98</v>
      </c>
      <c r="F23" s="28">
        <f>'RAW DATA'!AN23</f>
        <v>1.45</v>
      </c>
      <c r="G23" s="29">
        <f>'RAW DATA'!AO23</f>
        <v>10.14</v>
      </c>
      <c r="H23" s="56">
        <f t="shared" si="14"/>
        <v>24</v>
      </c>
      <c r="I23" s="26" t="str">
        <f t="shared" si="15"/>
        <v xml:space="preserve"> C14</v>
      </c>
      <c r="J23" s="27">
        <f t="shared" si="16"/>
        <v>1</v>
      </c>
      <c r="K23" s="28">
        <f t="shared" si="17"/>
        <v>5.8029351795762816</v>
      </c>
      <c r="L23" s="28">
        <f t="shared" si="18"/>
        <v>-20.274245431044999</v>
      </c>
      <c r="M23" s="28">
        <f t="shared" si="19"/>
        <v>1.45</v>
      </c>
      <c r="N23" s="35">
        <f t="shared" si="20"/>
        <v>10.14</v>
      </c>
      <c r="Q23" s="2"/>
      <c r="R23" s="2"/>
      <c r="S23" s="2"/>
      <c r="T23" s="2"/>
    </row>
    <row r="24" spans="1:24" ht="16.5">
      <c r="A24" s="72">
        <f>'RAW DATA'!A24</f>
        <v>25</v>
      </c>
      <c r="B24" s="26" t="str">
        <f>'RAW DATA'!C24</f>
        <v xml:space="preserve"> D19</v>
      </c>
      <c r="C24" s="27">
        <f>'RAW DATA'!D24</f>
        <v>1</v>
      </c>
      <c r="D24" s="28">
        <f>'RAW DATA'!Y24</f>
        <v>9.8000000000000007</v>
      </c>
      <c r="E24" s="28">
        <f>'RAW DATA'!AL24</f>
        <v>-26.06</v>
      </c>
      <c r="F24" s="28">
        <f>'RAW DATA'!AN24</f>
        <v>4.37</v>
      </c>
      <c r="G24" s="29">
        <f>'RAW DATA'!AO24</f>
        <v>22.5</v>
      </c>
      <c r="H24" s="56">
        <f t="shared" si="14"/>
        <v>25</v>
      </c>
      <c r="I24" s="26" t="str">
        <f t="shared" si="15"/>
        <v xml:space="preserve"> D19</v>
      </c>
      <c r="J24" s="27">
        <f t="shared" si="16"/>
        <v>1</v>
      </c>
      <c r="K24" s="28">
        <f t="shared" si="17"/>
        <v>8.787973665653551</v>
      </c>
      <c r="L24" s="28">
        <f t="shared" si="18"/>
        <v>-21.367762755369746</v>
      </c>
      <c r="M24" s="28">
        <f t="shared" si="19"/>
        <v>4.37</v>
      </c>
      <c r="N24" s="35">
        <f t="shared" si="20"/>
        <v>22.5</v>
      </c>
      <c r="P24" s="12"/>
      <c r="Q24" s="2"/>
      <c r="R24" s="2"/>
      <c r="S24" s="2"/>
      <c r="T24" s="2"/>
    </row>
    <row r="25" spans="1:24" ht="16.5">
      <c r="A25" s="72">
        <f>'RAW DATA'!A25</f>
        <v>26</v>
      </c>
      <c r="B25" s="26" t="str">
        <f>'RAW DATA'!C25</f>
        <v xml:space="preserve"> D20</v>
      </c>
      <c r="C25" s="27">
        <f>'RAW DATA'!D25</f>
        <v>1</v>
      </c>
      <c r="D25" s="28">
        <f>'RAW DATA'!Y25</f>
        <v>7.98</v>
      </c>
      <c r="E25" s="28">
        <f>'RAW DATA'!AL25</f>
        <v>-24.09</v>
      </c>
      <c r="F25" s="28">
        <f>'RAW DATA'!AN25</f>
        <v>2.1</v>
      </c>
      <c r="G25" s="29">
        <f>'RAW DATA'!AO25</f>
        <v>14.36</v>
      </c>
      <c r="H25" s="56">
        <f t="shared" si="14"/>
        <v>26</v>
      </c>
      <c r="I25" s="26" t="str">
        <f t="shared" si="15"/>
        <v xml:space="preserve"> D20</v>
      </c>
      <c r="J25" s="27">
        <f t="shared" si="16"/>
        <v>1</v>
      </c>
      <c r="K25" s="28">
        <f t="shared" si="17"/>
        <v>6.9400926980819087</v>
      </c>
      <c r="L25" s="28">
        <f t="shared" si="18"/>
        <v>-19.373106154518126</v>
      </c>
      <c r="M25" s="28">
        <f t="shared" si="19"/>
        <v>2.1</v>
      </c>
      <c r="N25" s="35">
        <f t="shared" si="20"/>
        <v>14.36</v>
      </c>
      <c r="P25" s="12"/>
    </row>
    <row r="26" spans="1:24" ht="16.5">
      <c r="A26" s="72">
        <f>'RAW DATA'!A26</f>
        <v>27</v>
      </c>
      <c r="B26" s="26" t="str">
        <f>'RAW DATA'!C26</f>
        <v xml:space="preserve"> Blank</v>
      </c>
      <c r="C26" s="27">
        <f>'RAW DATA'!D26</f>
        <v>1</v>
      </c>
      <c r="D26" s="28">
        <f>'RAW DATA'!Y26</f>
        <v>-15.9</v>
      </c>
      <c r="E26" s="28" t="str">
        <f>'RAW DATA'!AL26</f>
        <v>No Beam</v>
      </c>
      <c r="F26" s="28">
        <f>'RAW DATA'!AN26</f>
        <v>0</v>
      </c>
      <c r="G26" s="29">
        <f>'RAW DATA'!AO26</f>
        <v>0</v>
      </c>
      <c r="H26" s="56">
        <f t="shared" si="14"/>
        <v>27</v>
      </c>
      <c r="I26" s="26" t="str">
        <f t="shared" si="15"/>
        <v xml:space="preserve"> Blank</v>
      </c>
      <c r="J26" s="27">
        <f t="shared" si="16"/>
        <v>1</v>
      </c>
      <c r="K26" s="28">
        <f t="shared" si="17"/>
        <v>-17.305730107198769</v>
      </c>
      <c r="L26" s="28" t="e">
        <f t="shared" si="18"/>
        <v>#VALUE!</v>
      </c>
      <c r="M26" s="28">
        <f t="shared" si="19"/>
        <v>0</v>
      </c>
      <c r="N26" s="35">
        <f t="shared" si="20"/>
        <v>0</v>
      </c>
      <c r="P26" s="12"/>
      <c r="T26" s="2"/>
    </row>
    <row r="27" spans="1:24" ht="16.5">
      <c r="A27" s="72">
        <f>'RAW DATA'!A27</f>
        <v>28</v>
      </c>
      <c r="B27" s="26" t="str">
        <f>'RAW DATA'!C27</f>
        <v xml:space="preserve"> iACET C2</v>
      </c>
      <c r="C27" s="27">
        <f>'RAW DATA'!D27</f>
        <v>0.60799999999999998</v>
      </c>
      <c r="D27" s="28">
        <f>'RAW DATA'!Y27</f>
        <v>2.5499999999999998</v>
      </c>
      <c r="E27" s="28">
        <f>'RAW DATA'!AL27</f>
        <v>-34.14</v>
      </c>
      <c r="F27" s="28">
        <f>'RAW DATA'!AN27</f>
        <v>10.28</v>
      </c>
      <c r="G27" s="29">
        <f>'RAW DATA'!AO27</f>
        <v>71.28</v>
      </c>
      <c r="H27" s="56">
        <f t="shared" si="14"/>
        <v>28</v>
      </c>
      <c r="I27" s="26" t="str">
        <f t="shared" si="15"/>
        <v xml:space="preserve"> iACET C2</v>
      </c>
      <c r="J27" s="27">
        <f t="shared" si="16"/>
        <v>0.60799999999999998</v>
      </c>
      <c r="K27" s="28">
        <f t="shared" si="17"/>
        <v>1.4269093717555221</v>
      </c>
      <c r="L27" s="28">
        <f t="shared" si="18"/>
        <v>-29.548892366984521</v>
      </c>
      <c r="M27" s="28">
        <f t="shared" si="19"/>
        <v>10.28</v>
      </c>
      <c r="N27" s="35">
        <f t="shared" si="20"/>
        <v>71.28</v>
      </c>
      <c r="Q27" s="2"/>
      <c r="R27" s="2"/>
      <c r="S27" s="2"/>
      <c r="T27" s="2"/>
    </row>
    <row r="28" spans="1:24" ht="16.5">
      <c r="A28" s="72">
        <f>'RAW DATA'!A28</f>
        <v>29</v>
      </c>
      <c r="B28" s="26" t="str">
        <f>'RAW DATA'!C28</f>
        <v xml:space="preserve"> E5</v>
      </c>
      <c r="C28" s="27">
        <f>'RAW DATA'!D28</f>
        <v>1</v>
      </c>
      <c r="D28" s="28">
        <f>'RAW DATA'!Y28</f>
        <v>0.68</v>
      </c>
      <c r="E28" s="28">
        <f>'RAW DATA'!AL28</f>
        <v>-26.86</v>
      </c>
      <c r="F28" s="28">
        <f>'RAW DATA'!AN28</f>
        <v>8.8699999999999992</v>
      </c>
      <c r="G28" s="29">
        <f>'RAW DATA'!AO28</f>
        <v>45.98</v>
      </c>
      <c r="H28" s="56">
        <f t="shared" si="14"/>
        <v>29</v>
      </c>
      <c r="I28" s="26" t="str">
        <f t="shared" si="15"/>
        <v xml:space="preserve"> E5</v>
      </c>
      <c r="J28" s="27">
        <f t="shared" si="16"/>
        <v>1</v>
      </c>
      <c r="K28" s="28">
        <f t="shared" si="17"/>
        <v>-0.47173755646369286</v>
      </c>
      <c r="L28" s="28">
        <f t="shared" si="18"/>
        <v>-22.177775588202891</v>
      </c>
      <c r="M28" s="28">
        <f t="shared" si="19"/>
        <v>8.8699999999999992</v>
      </c>
      <c r="N28" s="35">
        <f t="shared" si="20"/>
        <v>45.98</v>
      </c>
      <c r="Q28" s="2"/>
      <c r="R28" s="2"/>
      <c r="S28" s="2"/>
      <c r="T28" s="2"/>
    </row>
    <row r="29" spans="1:24" ht="16.5">
      <c r="A29" s="72">
        <f>'RAW DATA'!A29</f>
        <v>30</v>
      </c>
      <c r="B29" s="26" t="str">
        <f>'RAW DATA'!C29</f>
        <v xml:space="preserve"> E6</v>
      </c>
      <c r="C29" s="27">
        <f>'RAW DATA'!D29</f>
        <v>1</v>
      </c>
      <c r="D29" s="28">
        <f>'RAW DATA'!Y29</f>
        <v>5.48</v>
      </c>
      <c r="E29" s="28">
        <f>'RAW DATA'!AL29</f>
        <v>-25.01</v>
      </c>
      <c r="F29" s="28">
        <f>'RAW DATA'!AN29</f>
        <v>4.8499999999999996</v>
      </c>
      <c r="G29" s="29">
        <f>'RAW DATA'!AO29</f>
        <v>27.71</v>
      </c>
      <c r="H29" s="56">
        <f t="shared" si="14"/>
        <v>30</v>
      </c>
      <c r="I29" s="26" t="str">
        <f t="shared" si="15"/>
        <v xml:space="preserve"> E6</v>
      </c>
      <c r="J29" s="27">
        <f t="shared" si="16"/>
        <v>1</v>
      </c>
      <c r="K29" s="28">
        <f t="shared" si="17"/>
        <v>4.401794665703278</v>
      </c>
      <c r="L29" s="28">
        <f t="shared" si="18"/>
        <v>-20.304620912276246</v>
      </c>
      <c r="M29" s="28">
        <f t="shared" si="19"/>
        <v>4.8499999999999996</v>
      </c>
      <c r="N29" s="35">
        <f t="shared" si="20"/>
        <v>27.71</v>
      </c>
      <c r="Q29" s="2"/>
      <c r="R29" s="2"/>
      <c r="S29" s="2"/>
      <c r="T29" s="2"/>
      <c r="V29" s="2"/>
      <c r="W29" s="2"/>
      <c r="X29" s="2"/>
    </row>
    <row r="30" spans="1:24" ht="16.5">
      <c r="A30" s="72">
        <f>'RAW DATA'!A30</f>
        <v>31</v>
      </c>
      <c r="B30" s="26" t="str">
        <f>'RAW DATA'!C30</f>
        <v xml:space="preserve"> F4</v>
      </c>
      <c r="C30" s="27">
        <f>'RAW DATA'!D30</f>
        <v>1</v>
      </c>
      <c r="D30" s="28">
        <f>'RAW DATA'!Y30</f>
        <v>6.99</v>
      </c>
      <c r="E30" s="28">
        <f>'RAW DATA'!AL30</f>
        <v>-23.67</v>
      </c>
      <c r="F30" s="28">
        <f>'RAW DATA'!AN30</f>
        <v>5.13</v>
      </c>
      <c r="G30" s="29">
        <f>'RAW DATA'!AO30</f>
        <v>26.13</v>
      </c>
      <c r="H30" s="56">
        <f t="shared" si="14"/>
        <v>31</v>
      </c>
      <c r="I30" s="26" t="str">
        <f t="shared" si="15"/>
        <v xml:space="preserve"> F4</v>
      </c>
      <c r="J30" s="27">
        <f t="shared" si="16"/>
        <v>1</v>
      </c>
      <c r="K30" s="28">
        <f t="shared" si="17"/>
        <v>5.9349266772599698</v>
      </c>
      <c r="L30" s="28">
        <f t="shared" si="18"/>
        <v>-18.947849417280725</v>
      </c>
      <c r="M30" s="28">
        <f t="shared" si="19"/>
        <v>5.13</v>
      </c>
      <c r="N30" s="35">
        <f t="shared" si="20"/>
        <v>26.13</v>
      </c>
      <c r="O30" s="2"/>
      <c r="P30" s="6"/>
      <c r="Q30" s="2"/>
      <c r="R30" s="2"/>
      <c r="S30" s="2"/>
      <c r="T30" s="2"/>
      <c r="U30" s="44"/>
      <c r="V30" s="2"/>
      <c r="W30" s="2"/>
      <c r="X30" s="2"/>
    </row>
    <row r="31" spans="1:24" ht="16.5">
      <c r="A31" s="72">
        <f>'RAW DATA'!A31</f>
        <v>32</v>
      </c>
      <c r="B31" s="26" t="str">
        <f>'RAW DATA'!C31</f>
        <v xml:space="preserve"> F5</v>
      </c>
      <c r="C31" s="27">
        <f>'RAW DATA'!D31</f>
        <v>1</v>
      </c>
      <c r="D31" s="28">
        <f>'RAW DATA'!Y31</f>
        <v>5.92</v>
      </c>
      <c r="E31" s="28">
        <f>'RAW DATA'!AL31</f>
        <v>-30.42</v>
      </c>
      <c r="F31" s="28">
        <f>'RAW DATA'!AN31</f>
        <v>1.0900000000000001</v>
      </c>
      <c r="G31" s="29">
        <f>'RAW DATA'!AO31</f>
        <v>7.8</v>
      </c>
      <c r="H31" s="56">
        <f t="shared" si="14"/>
        <v>32</v>
      </c>
      <c r="I31" s="26" t="str">
        <f t="shared" si="15"/>
        <v xml:space="preserve"> F5</v>
      </c>
      <c r="J31" s="27">
        <f t="shared" si="16"/>
        <v>1</v>
      </c>
      <c r="K31" s="28">
        <f t="shared" si="17"/>
        <v>4.8485351194019159</v>
      </c>
      <c r="L31" s="28">
        <f t="shared" si="18"/>
        <v>-25.782332694310394</v>
      </c>
      <c r="M31" s="28">
        <f t="shared" si="19"/>
        <v>1.0900000000000001</v>
      </c>
      <c r="N31" s="35">
        <f t="shared" si="20"/>
        <v>7.8</v>
      </c>
      <c r="O31" s="2"/>
      <c r="P31" s="6"/>
      <c r="U31" s="12"/>
      <c r="V31" s="2"/>
      <c r="W31" s="2"/>
      <c r="X31" s="2"/>
    </row>
    <row r="32" spans="1:24" ht="16.5">
      <c r="A32" s="72">
        <f>'RAW DATA'!A32</f>
        <v>33</v>
      </c>
      <c r="B32" s="26" t="str">
        <f>'RAW DATA'!C32</f>
        <v xml:space="preserve"> G1</v>
      </c>
      <c r="C32" s="27">
        <f>'RAW DATA'!D32</f>
        <v>1</v>
      </c>
      <c r="D32" s="28">
        <f>'RAW DATA'!Y32</f>
        <v>5.7</v>
      </c>
      <c r="E32" s="28">
        <f>'RAW DATA'!AL32</f>
        <v>-27.6</v>
      </c>
      <c r="F32" s="28">
        <f>'RAW DATA'!AN32</f>
        <v>1.47</v>
      </c>
      <c r="G32" s="29">
        <f>'RAW DATA'!AO32</f>
        <v>7.77</v>
      </c>
      <c r="H32" s="56">
        <f t="shared" si="14"/>
        <v>33</v>
      </c>
      <c r="I32" s="26" t="str">
        <f t="shared" si="15"/>
        <v xml:space="preserve"> G1</v>
      </c>
      <c r="J32" s="27">
        <f t="shared" si="16"/>
        <v>1</v>
      </c>
      <c r="K32" s="28">
        <f t="shared" si="17"/>
        <v>4.625164892552597</v>
      </c>
      <c r="L32" s="28">
        <f t="shared" si="18"/>
        <v>-22.927037458573555</v>
      </c>
      <c r="M32" s="28">
        <f t="shared" si="19"/>
        <v>1.47</v>
      </c>
      <c r="N32" s="35">
        <f t="shared" si="20"/>
        <v>7.77</v>
      </c>
      <c r="O32" s="2"/>
      <c r="P32" s="6"/>
      <c r="U32" s="12"/>
      <c r="V32" s="2"/>
      <c r="W32" s="2"/>
      <c r="X32" s="2"/>
    </row>
    <row r="33" spans="1:28" ht="16.5">
      <c r="A33" s="72">
        <f>'RAW DATA'!A33</f>
        <v>34</v>
      </c>
      <c r="B33" s="26" t="str">
        <f>'RAW DATA'!C33</f>
        <v xml:space="preserve"> G2</v>
      </c>
      <c r="C33" s="27">
        <f>'RAW DATA'!D33</f>
        <v>1</v>
      </c>
      <c r="D33" s="28">
        <f>'RAW DATA'!Y33</f>
        <v>6.7</v>
      </c>
      <c r="E33" s="28">
        <f>'RAW DATA'!AL33</f>
        <v>-25.11</v>
      </c>
      <c r="F33" s="28">
        <f>'RAW DATA'!AN33</f>
        <v>3.79</v>
      </c>
      <c r="G33" s="29">
        <f>'RAW DATA'!AO33</f>
        <v>26.97</v>
      </c>
      <c r="H33" s="56">
        <f t="shared" ref="H33:H38" si="21">A33</f>
        <v>34</v>
      </c>
      <c r="I33" s="26" t="str">
        <f t="shared" ref="I33:I38" si="22">B33</f>
        <v xml:space="preserve"> G2</v>
      </c>
      <c r="J33" s="27">
        <f t="shared" ref="J33:J38" si="23">C33</f>
        <v>1</v>
      </c>
      <c r="K33" s="28">
        <f t="shared" ref="K33:K38" si="24">$Q$21*D33+$Q$22</f>
        <v>5.6404841055040489</v>
      </c>
      <c r="L33" s="28">
        <f t="shared" ref="L33:L38" si="25">S$21*E33+S$22</f>
        <v>-20.405872516380384</v>
      </c>
      <c r="M33" s="28">
        <f t="shared" ref="M33:M38" si="26">F33</f>
        <v>3.79</v>
      </c>
      <c r="N33" s="35">
        <f t="shared" ref="N33:N38" si="27">G33</f>
        <v>26.97</v>
      </c>
      <c r="O33" s="2"/>
      <c r="P33" s="6"/>
      <c r="U33" s="12"/>
      <c r="V33" s="2"/>
      <c r="W33" s="2"/>
      <c r="X33" s="2"/>
    </row>
    <row r="34" spans="1:28" ht="16.5">
      <c r="A34" s="72">
        <f>'RAW DATA'!A34</f>
        <v>35</v>
      </c>
      <c r="B34" s="26" t="str">
        <f>'RAW DATA'!C34</f>
        <v xml:space="preserve"> Blank</v>
      </c>
      <c r="C34" s="27">
        <f>'RAW DATA'!D34</f>
        <v>1</v>
      </c>
      <c r="D34" s="28">
        <f>'RAW DATA'!Y34</f>
        <v>-15.6</v>
      </c>
      <c r="E34" s="28" t="str">
        <f>'RAW DATA'!AL34</f>
        <v>No Beam</v>
      </c>
      <c r="F34" s="28">
        <f>'RAW DATA'!AN34</f>
        <v>0</v>
      </c>
      <c r="G34" s="29">
        <f>'RAW DATA'!AO34</f>
        <v>0</v>
      </c>
      <c r="H34" s="56">
        <f t="shared" si="21"/>
        <v>35</v>
      </c>
      <c r="I34" s="26" t="str">
        <f t="shared" si="22"/>
        <v xml:space="preserve"> Blank</v>
      </c>
      <c r="J34" s="27">
        <f t="shared" si="23"/>
        <v>1</v>
      </c>
      <c r="K34" s="28">
        <f t="shared" si="24"/>
        <v>-17.001134343313332</v>
      </c>
      <c r="L34" s="28" t="e">
        <f t="shared" si="25"/>
        <v>#VALUE!</v>
      </c>
      <c r="M34" s="28">
        <f t="shared" si="26"/>
        <v>0</v>
      </c>
      <c r="N34" s="35">
        <f t="shared" si="27"/>
        <v>0</v>
      </c>
      <c r="O34" s="2"/>
      <c r="P34" s="6"/>
      <c r="U34" s="12"/>
      <c r="V34" s="2"/>
      <c r="W34" s="2"/>
      <c r="X34" s="2"/>
    </row>
    <row r="35" spans="1:28" s="36" customFormat="1" ht="16.5">
      <c r="A35" s="72">
        <f>'RAW DATA'!A35</f>
        <v>36</v>
      </c>
      <c r="B35" s="26" t="str">
        <f>'RAW DATA'!C35</f>
        <v xml:space="preserve"> iACET C3</v>
      </c>
      <c r="C35" s="27">
        <f>'RAW DATA'!D35</f>
        <v>0.624</v>
      </c>
      <c r="D35" s="28">
        <f>'RAW DATA'!Y35</f>
        <v>2.4700000000000002</v>
      </c>
      <c r="E35" s="28">
        <f>'RAW DATA'!AL35</f>
        <v>-34.159999999999997</v>
      </c>
      <c r="F35" s="28">
        <f>'RAW DATA'!AN35</f>
        <v>10.32</v>
      </c>
      <c r="G35" s="29">
        <f>'RAW DATA'!AO35</f>
        <v>71</v>
      </c>
      <c r="H35" s="56">
        <f t="shared" si="21"/>
        <v>36</v>
      </c>
      <c r="I35" s="26" t="str">
        <f t="shared" si="22"/>
        <v xml:space="preserve"> iACET C3</v>
      </c>
      <c r="J35" s="27">
        <f t="shared" si="23"/>
        <v>0.624</v>
      </c>
      <c r="K35" s="28">
        <f t="shared" si="24"/>
        <v>1.3456838347194067</v>
      </c>
      <c r="L35" s="28">
        <f t="shared" si="25"/>
        <v>-29.56914268780535</v>
      </c>
      <c r="M35" s="28">
        <f t="shared" si="26"/>
        <v>10.32</v>
      </c>
      <c r="N35" s="35">
        <f t="shared" si="27"/>
        <v>71</v>
      </c>
      <c r="O35" s="94"/>
      <c r="P35" s="26"/>
      <c r="U35" s="95"/>
    </row>
    <row r="36" spans="1:28" s="36" customFormat="1" ht="16.5">
      <c r="A36" s="72">
        <f>'RAW DATA'!A36</f>
        <v>41</v>
      </c>
      <c r="B36" s="26" t="str">
        <f>'RAW DATA'!C36</f>
        <v xml:space="preserve"> iACET C4</v>
      </c>
      <c r="C36" s="27">
        <f>'RAW DATA'!D36</f>
        <v>0.59</v>
      </c>
      <c r="D36" s="28">
        <f>'RAW DATA'!Y36</f>
        <v>2.4300000000000002</v>
      </c>
      <c r="E36" s="28">
        <f>'RAW DATA'!AL36</f>
        <v>-34.14</v>
      </c>
      <c r="F36" s="28">
        <f>'RAW DATA'!AN36</f>
        <v>10.32</v>
      </c>
      <c r="G36" s="29">
        <f>'RAW DATA'!AO36</f>
        <v>71.31</v>
      </c>
      <c r="H36" s="56">
        <f t="shared" si="21"/>
        <v>41</v>
      </c>
      <c r="I36" s="26" t="str">
        <f t="shared" si="22"/>
        <v xml:space="preserve"> iACET C4</v>
      </c>
      <c r="J36" s="27">
        <f t="shared" si="23"/>
        <v>0.59</v>
      </c>
      <c r="K36" s="28">
        <f t="shared" si="24"/>
        <v>1.3050710662013483</v>
      </c>
      <c r="L36" s="28">
        <f t="shared" si="25"/>
        <v>-29.548892366984521</v>
      </c>
      <c r="M36" s="28">
        <f t="shared" si="26"/>
        <v>10.32</v>
      </c>
      <c r="N36" s="35">
        <f t="shared" si="27"/>
        <v>71.31</v>
      </c>
      <c r="O36" s="94"/>
      <c r="P36" s="26"/>
      <c r="U36" s="95"/>
    </row>
    <row r="37" spans="1:28" s="36" customFormat="1" ht="16.5">
      <c r="A37" s="72">
        <f>'RAW DATA'!A37</f>
        <v>45</v>
      </c>
      <c r="B37" s="26" t="str">
        <f>'RAW DATA'!C37</f>
        <v xml:space="preserve"> Blank</v>
      </c>
      <c r="C37" s="27">
        <f>'RAW DATA'!D37</f>
        <v>1</v>
      </c>
      <c r="D37" s="28">
        <f>'RAW DATA'!Y37</f>
        <v>-18.89</v>
      </c>
      <c r="E37" s="28" t="str">
        <f>'RAW DATA'!AL37</f>
        <v>No Beam</v>
      </c>
      <c r="F37" s="28">
        <f>'RAW DATA'!AN37</f>
        <v>0</v>
      </c>
      <c r="G37" s="29">
        <f>'RAW DATA'!AO37</f>
        <v>0</v>
      </c>
      <c r="H37" s="56">
        <f t="shared" si="21"/>
        <v>45</v>
      </c>
      <c r="I37" s="26" t="str">
        <f t="shared" si="22"/>
        <v xml:space="preserve"> Blank</v>
      </c>
      <c r="J37" s="27">
        <f t="shared" si="23"/>
        <v>1</v>
      </c>
      <c r="K37" s="28">
        <f t="shared" si="24"/>
        <v>-20.341534553923612</v>
      </c>
      <c r="L37" s="28" t="e">
        <f t="shared" si="25"/>
        <v>#VALUE!</v>
      </c>
      <c r="M37" s="28">
        <f t="shared" si="26"/>
        <v>0</v>
      </c>
      <c r="N37" s="35">
        <f t="shared" si="27"/>
        <v>0</v>
      </c>
      <c r="O37" s="94"/>
      <c r="P37" s="26"/>
      <c r="U37" s="95"/>
    </row>
    <row r="38" spans="1:28" s="94" customFormat="1" ht="16.5">
      <c r="A38" s="72">
        <f>'RAW DATA'!A38</f>
        <v>46</v>
      </c>
      <c r="B38" s="26" t="str">
        <f>'RAW DATA'!C38</f>
        <v xml:space="preserve"> iACET C5</v>
      </c>
      <c r="C38" s="27">
        <f>'RAW DATA'!D38</f>
        <v>0.504</v>
      </c>
      <c r="D38" s="28">
        <f>'RAW DATA'!Y38</f>
        <v>2.42</v>
      </c>
      <c r="E38" s="28">
        <f>'RAW DATA'!AL38</f>
        <v>-34.15</v>
      </c>
      <c r="F38" s="28">
        <f>'RAW DATA'!AN38</f>
        <v>10.24</v>
      </c>
      <c r="G38" s="29">
        <f>'RAW DATA'!AO38</f>
        <v>70.88</v>
      </c>
      <c r="H38" s="56">
        <f t="shared" si="21"/>
        <v>46</v>
      </c>
      <c r="I38" s="26" t="str">
        <f t="shared" si="22"/>
        <v xml:space="preserve"> iACET C5</v>
      </c>
      <c r="J38" s="27">
        <f t="shared" si="23"/>
        <v>0.504</v>
      </c>
      <c r="K38" s="28">
        <f t="shared" si="24"/>
        <v>1.2949178740718335</v>
      </c>
      <c r="L38" s="28">
        <f t="shared" si="25"/>
        <v>-29.559017527394932</v>
      </c>
      <c r="M38" s="28">
        <f t="shared" si="26"/>
        <v>10.24</v>
      </c>
      <c r="N38" s="35">
        <f t="shared" si="27"/>
        <v>70.88</v>
      </c>
      <c r="P38" s="26"/>
      <c r="Q38" s="36"/>
      <c r="R38" s="36"/>
      <c r="S38" s="36"/>
      <c r="T38" s="36"/>
      <c r="U38" s="95"/>
      <c r="Y38" s="36"/>
      <c r="Z38" s="36"/>
      <c r="AA38" s="36"/>
      <c r="AB38" s="36"/>
    </row>
    <row r="39" spans="1:28" s="94" customFormat="1" ht="16.5">
      <c r="A39" s="72">
        <f>'RAW DATA'!A39</f>
        <v>53</v>
      </c>
      <c r="B39" s="26" t="str">
        <f>'RAW DATA'!C39</f>
        <v xml:space="preserve"> iACET C6</v>
      </c>
      <c r="C39" s="27">
        <f>'RAW DATA'!D39</f>
        <v>0.436</v>
      </c>
      <c r="D39" s="28">
        <f>'RAW DATA'!Y39</f>
        <v>2.31</v>
      </c>
      <c r="E39" s="28">
        <f>'RAW DATA'!AL39</f>
        <v>-34.159999999999997</v>
      </c>
      <c r="F39" s="28">
        <f>'RAW DATA'!AN39</f>
        <v>10.44</v>
      </c>
      <c r="G39" s="29">
        <f>'RAW DATA'!AO39</f>
        <v>71.650000000000006</v>
      </c>
      <c r="H39" s="56">
        <f t="shared" ref="H39:H54" si="28">A39</f>
        <v>53</v>
      </c>
      <c r="I39" s="26" t="str">
        <f t="shared" ref="I39:I54" si="29">B39</f>
        <v xml:space="preserve"> iACET C6</v>
      </c>
      <c r="J39" s="27">
        <f t="shared" ref="J39:J54" si="30">C39</f>
        <v>0.436</v>
      </c>
      <c r="K39" s="28">
        <f t="shared" ref="K39:K54" si="31">$Q$21*D39+$Q$22</f>
        <v>1.183232760647174</v>
      </c>
      <c r="L39" s="28">
        <f t="shared" ref="L39:L54" si="32">S$21*E39+S$22</f>
        <v>-29.56914268780535</v>
      </c>
      <c r="M39" s="28">
        <f t="shared" ref="M39:M54" si="33">F39</f>
        <v>10.44</v>
      </c>
      <c r="N39" s="35">
        <f t="shared" ref="N39:N54" si="34">G39</f>
        <v>71.650000000000006</v>
      </c>
      <c r="P39" s="26"/>
      <c r="Q39" s="36"/>
      <c r="R39" s="36"/>
      <c r="S39" s="36"/>
      <c r="T39" s="36"/>
      <c r="U39" s="95"/>
    </row>
    <row r="40" spans="1:28" s="94" customFormat="1" ht="16.5">
      <c r="A40" s="72">
        <f>'RAW DATA'!A40</f>
        <v>60</v>
      </c>
      <c r="B40" s="26" t="str">
        <f>'RAW DATA'!C40</f>
        <v xml:space="preserve"> iACET C7</v>
      </c>
      <c r="C40" s="27">
        <f>'RAW DATA'!D40</f>
        <v>0.503</v>
      </c>
      <c r="D40" s="28">
        <f>'RAW DATA'!Y40</f>
        <v>2.36</v>
      </c>
      <c r="E40" s="28">
        <f>'RAW DATA'!AL40</f>
        <v>-34.159999999999997</v>
      </c>
      <c r="F40" s="28">
        <f>'RAW DATA'!AN40</f>
        <v>10.29</v>
      </c>
      <c r="G40" s="29">
        <f>'RAW DATA'!AO40</f>
        <v>71.180000000000007</v>
      </c>
      <c r="H40" s="56">
        <f t="shared" si="28"/>
        <v>60</v>
      </c>
      <c r="I40" s="26" t="str">
        <f t="shared" si="29"/>
        <v xml:space="preserve"> iACET C7</v>
      </c>
      <c r="J40" s="27">
        <f t="shared" si="30"/>
        <v>0.503</v>
      </c>
      <c r="K40" s="28">
        <f t="shared" si="31"/>
        <v>1.2339987212947463</v>
      </c>
      <c r="L40" s="28">
        <f t="shared" si="32"/>
        <v>-29.56914268780535</v>
      </c>
      <c r="M40" s="28">
        <f t="shared" si="33"/>
        <v>10.29</v>
      </c>
      <c r="N40" s="35">
        <f t="shared" si="34"/>
        <v>71.180000000000007</v>
      </c>
      <c r="P40" s="26"/>
      <c r="Q40" s="36"/>
      <c r="R40" s="36"/>
      <c r="S40" s="36"/>
      <c r="T40" s="36"/>
      <c r="U40" s="95"/>
    </row>
    <row r="41" spans="1:28" s="94" customFormat="1" ht="16.5">
      <c r="A41" s="72">
        <f>'RAW DATA'!A41</f>
        <v>61</v>
      </c>
      <c r="B41" s="26" t="str">
        <f>'RAW DATA'!C41</f>
        <v xml:space="preserve"> Blank</v>
      </c>
      <c r="C41" s="27">
        <f>'RAW DATA'!D41</f>
        <v>1</v>
      </c>
      <c r="D41" s="28">
        <f>'RAW DATA'!Y41</f>
        <v>-18.02</v>
      </c>
      <c r="E41" s="28" t="str">
        <f>'RAW DATA'!AL41</f>
        <v>No Beam</v>
      </c>
      <c r="F41" s="28">
        <f>'RAW DATA'!AN41</f>
        <v>0</v>
      </c>
      <c r="G41" s="29">
        <f>'RAW DATA'!AO41</f>
        <v>0</v>
      </c>
      <c r="H41" s="56">
        <f t="shared" si="28"/>
        <v>61</v>
      </c>
      <c r="I41" s="26" t="str">
        <f t="shared" si="29"/>
        <v xml:space="preserve"> Blank</v>
      </c>
      <c r="J41" s="27">
        <f t="shared" si="30"/>
        <v>1</v>
      </c>
      <c r="K41" s="28">
        <f t="shared" si="31"/>
        <v>-19.458206838655848</v>
      </c>
      <c r="L41" s="28" t="e">
        <f t="shared" si="32"/>
        <v>#VALUE!</v>
      </c>
      <c r="M41" s="28">
        <f t="shared" si="33"/>
        <v>0</v>
      </c>
      <c r="N41" s="35">
        <f t="shared" si="34"/>
        <v>0</v>
      </c>
      <c r="Q41" s="36"/>
      <c r="R41" s="36"/>
      <c r="S41" s="36"/>
      <c r="T41" s="36"/>
      <c r="U41" s="95"/>
      <c r="V41" s="36"/>
      <c r="W41" s="36"/>
      <c r="X41" s="36"/>
    </row>
    <row r="42" spans="1:28" s="94" customFormat="1" ht="16.5">
      <c r="A42" s="72">
        <f>'RAW DATA'!A42</f>
        <v>68</v>
      </c>
      <c r="B42" s="26" t="str">
        <f>'RAW DATA'!C42</f>
        <v xml:space="preserve"> iACET C8</v>
      </c>
      <c r="C42" s="27">
        <f>'RAW DATA'!D42</f>
        <v>0.65800000000000003</v>
      </c>
      <c r="D42" s="28">
        <f>'RAW DATA'!Y42</f>
        <v>2.4300000000000002</v>
      </c>
      <c r="E42" s="28">
        <f>'RAW DATA'!AL42</f>
        <v>-34.130000000000003</v>
      </c>
      <c r="F42" s="28">
        <f>'RAW DATA'!AN42</f>
        <v>10.33</v>
      </c>
      <c r="G42" s="29">
        <f>'RAW DATA'!AO42</f>
        <v>71.349999999999994</v>
      </c>
      <c r="H42" s="56">
        <f t="shared" si="28"/>
        <v>68</v>
      </c>
      <c r="I42" s="26" t="str">
        <f t="shared" si="29"/>
        <v xml:space="preserve"> iACET C8</v>
      </c>
      <c r="J42" s="27">
        <f t="shared" si="30"/>
        <v>0.65800000000000003</v>
      </c>
      <c r="K42" s="28">
        <f t="shared" si="31"/>
        <v>1.3050710662013483</v>
      </c>
      <c r="L42" s="28">
        <f t="shared" si="32"/>
        <v>-29.538767206574111</v>
      </c>
      <c r="M42" s="28">
        <f t="shared" si="33"/>
        <v>10.33</v>
      </c>
      <c r="N42" s="35">
        <f t="shared" si="34"/>
        <v>71.349999999999994</v>
      </c>
      <c r="Q42" s="36"/>
      <c r="R42" s="36"/>
      <c r="S42" s="36"/>
      <c r="T42" s="36"/>
      <c r="U42" s="95"/>
      <c r="V42" s="36"/>
      <c r="W42" s="36"/>
      <c r="X42" s="36"/>
    </row>
    <row r="43" spans="1:28" s="94" customFormat="1" ht="16.5">
      <c r="A43" s="72">
        <f>'RAW DATA'!A43</f>
        <v>75</v>
      </c>
      <c r="B43" s="26" t="str">
        <f>'RAW DATA'!C43</f>
        <v xml:space="preserve"> iACET C9</v>
      </c>
      <c r="C43" s="27">
        <f>'RAW DATA'!D43</f>
        <v>0.47899999999999998</v>
      </c>
      <c r="D43" s="28">
        <f>'RAW DATA'!Y43</f>
        <v>2.33</v>
      </c>
      <c r="E43" s="28">
        <f>'RAW DATA'!AL43</f>
        <v>-34.159999999999997</v>
      </c>
      <c r="F43" s="28">
        <f>'RAW DATA'!AN43</f>
        <v>10.199999999999999</v>
      </c>
      <c r="G43" s="29">
        <f>'RAW DATA'!AO43</f>
        <v>70.33</v>
      </c>
      <c r="H43" s="56">
        <f t="shared" si="28"/>
        <v>75</v>
      </c>
      <c r="I43" s="26" t="str">
        <f t="shared" si="29"/>
        <v xml:space="preserve"> iACET C9</v>
      </c>
      <c r="J43" s="27">
        <f t="shared" si="30"/>
        <v>0.47899999999999998</v>
      </c>
      <c r="K43" s="28">
        <f t="shared" si="31"/>
        <v>1.2035391449062032</v>
      </c>
      <c r="L43" s="28">
        <f t="shared" si="32"/>
        <v>-29.56914268780535</v>
      </c>
      <c r="M43" s="28">
        <f t="shared" si="33"/>
        <v>10.199999999999999</v>
      </c>
      <c r="N43" s="35">
        <f t="shared" si="34"/>
        <v>70.33</v>
      </c>
      <c r="P43" s="26"/>
      <c r="Q43" s="36"/>
      <c r="R43" s="36"/>
      <c r="S43" s="36"/>
      <c r="T43" s="36"/>
      <c r="U43" s="95"/>
      <c r="V43" s="36"/>
      <c r="W43" s="36"/>
      <c r="X43" s="36"/>
    </row>
    <row r="44" spans="1:28" s="94" customFormat="1" ht="16.5">
      <c r="A44" s="72">
        <f>'RAW DATA'!A44</f>
        <v>76</v>
      </c>
      <c r="B44" s="26" t="str">
        <f>'RAW DATA'!C44</f>
        <v xml:space="preserve"> Blank</v>
      </c>
      <c r="C44" s="27">
        <f>'RAW DATA'!D44</f>
        <v>1</v>
      </c>
      <c r="D44" s="28">
        <f>'RAW DATA'!Y44</f>
        <v>-21</v>
      </c>
      <c r="E44" s="28" t="str">
        <f>'RAW DATA'!AL44</f>
        <v>No Beam</v>
      </c>
      <c r="F44" s="28">
        <f>'RAW DATA'!AN44</f>
        <v>0</v>
      </c>
      <c r="G44" s="29">
        <f>'RAW DATA'!AO44</f>
        <v>0</v>
      </c>
      <c r="H44" s="56">
        <f t="shared" si="28"/>
        <v>76</v>
      </c>
      <c r="I44" s="26" t="str">
        <f t="shared" si="29"/>
        <v xml:space="preserve"> Blank</v>
      </c>
      <c r="J44" s="27">
        <f t="shared" si="30"/>
        <v>1</v>
      </c>
      <c r="K44" s="28">
        <f t="shared" si="31"/>
        <v>-22.483858093251175</v>
      </c>
      <c r="L44" s="28" t="e">
        <f t="shared" si="32"/>
        <v>#VALUE!</v>
      </c>
      <c r="M44" s="28">
        <f t="shared" si="33"/>
        <v>0</v>
      </c>
      <c r="N44" s="35">
        <f t="shared" si="34"/>
        <v>0</v>
      </c>
      <c r="P44" s="26"/>
      <c r="Q44" s="36"/>
      <c r="R44" s="36"/>
      <c r="S44" s="36"/>
      <c r="T44" s="36"/>
      <c r="U44" s="95"/>
      <c r="V44" s="36"/>
      <c r="W44" s="36"/>
      <c r="X44" s="36"/>
    </row>
    <row r="45" spans="1:28" s="36" customFormat="1" ht="16.5">
      <c r="A45" s="72">
        <f>'RAW DATA'!A45</f>
        <v>83</v>
      </c>
      <c r="B45" s="26" t="str">
        <f>'RAW DATA'!C45</f>
        <v xml:space="preserve"> iACET C10</v>
      </c>
      <c r="C45" s="27">
        <f>'RAW DATA'!D45</f>
        <v>0.65300000000000002</v>
      </c>
      <c r="D45" s="28">
        <f>'RAW DATA'!Y45</f>
        <v>2.38</v>
      </c>
      <c r="E45" s="28">
        <f>'RAW DATA'!AL45</f>
        <v>-34.07</v>
      </c>
      <c r="F45" s="28">
        <f>'RAW DATA'!AN45</f>
        <v>10.15</v>
      </c>
      <c r="G45" s="29">
        <f>'RAW DATA'!AO45</f>
        <v>69.28</v>
      </c>
      <c r="H45" s="56">
        <f t="shared" si="28"/>
        <v>83</v>
      </c>
      <c r="I45" s="26" t="str">
        <f t="shared" si="29"/>
        <v xml:space="preserve"> iACET C10</v>
      </c>
      <c r="J45" s="27">
        <f t="shared" si="30"/>
        <v>0.65300000000000002</v>
      </c>
      <c r="K45" s="28">
        <f t="shared" si="31"/>
        <v>1.2543051055537755</v>
      </c>
      <c r="L45" s="28">
        <f t="shared" si="32"/>
        <v>-29.478016244111618</v>
      </c>
      <c r="M45" s="28">
        <f t="shared" si="33"/>
        <v>10.15</v>
      </c>
      <c r="N45" s="35">
        <f t="shared" si="34"/>
        <v>69.28</v>
      </c>
      <c r="O45" s="94"/>
      <c r="P45" s="26"/>
    </row>
    <row r="46" spans="1:28" s="36" customFormat="1" ht="16.5">
      <c r="A46" s="72">
        <f>'RAW DATA'!A46</f>
        <v>90</v>
      </c>
      <c r="B46" s="26" t="str">
        <f>'RAW DATA'!C46</f>
        <v xml:space="preserve"> iACET C11</v>
      </c>
      <c r="C46" s="27">
        <f>'RAW DATA'!D46</f>
        <v>0.626</v>
      </c>
      <c r="D46" s="28">
        <f>'RAW DATA'!Y46</f>
        <v>2.37</v>
      </c>
      <c r="E46" s="28">
        <f>'RAW DATA'!AL46</f>
        <v>-34.1</v>
      </c>
      <c r="F46" s="28">
        <f>'RAW DATA'!AN46</f>
        <v>10.1</v>
      </c>
      <c r="G46" s="29">
        <f>'RAW DATA'!AO46</f>
        <v>69.48</v>
      </c>
      <c r="H46" s="56">
        <f t="shared" si="28"/>
        <v>90</v>
      </c>
      <c r="I46" s="26" t="str">
        <f t="shared" si="29"/>
        <v xml:space="preserve"> iACET C11</v>
      </c>
      <c r="J46" s="27">
        <f t="shared" si="30"/>
        <v>0.626</v>
      </c>
      <c r="K46" s="28">
        <f t="shared" si="31"/>
        <v>1.2441519134242611</v>
      </c>
      <c r="L46" s="28">
        <f t="shared" si="32"/>
        <v>-29.508391725342864</v>
      </c>
      <c r="M46" s="28">
        <f t="shared" si="33"/>
        <v>10.1</v>
      </c>
      <c r="N46" s="35">
        <f t="shared" si="34"/>
        <v>69.48</v>
      </c>
    </row>
    <row r="47" spans="1:28" s="94" customFormat="1" ht="16.5">
      <c r="A47" s="72">
        <f>'RAW DATA'!A47</f>
        <v>91</v>
      </c>
      <c r="B47" s="26" t="str">
        <f>'RAW DATA'!C47</f>
        <v xml:space="preserve"> Blank</v>
      </c>
      <c r="C47" s="27">
        <f>'RAW DATA'!D47</f>
        <v>1</v>
      </c>
      <c r="D47" s="28">
        <f>'RAW DATA'!Y47</f>
        <v>-18.79</v>
      </c>
      <c r="E47" s="28" t="str">
        <f>'RAW DATA'!AL47</f>
        <v>No Beam</v>
      </c>
      <c r="F47" s="28">
        <f>'RAW DATA'!AN47</f>
        <v>0</v>
      </c>
      <c r="G47" s="29">
        <f>'RAW DATA'!AO47</f>
        <v>0</v>
      </c>
      <c r="H47" s="56">
        <f t="shared" si="28"/>
        <v>91</v>
      </c>
      <c r="I47" s="26" t="str">
        <f t="shared" si="29"/>
        <v xml:space="preserve"> Blank</v>
      </c>
      <c r="J47" s="27">
        <f t="shared" si="30"/>
        <v>1</v>
      </c>
      <c r="K47" s="28">
        <f t="shared" si="31"/>
        <v>-20.240002632628464</v>
      </c>
      <c r="L47" s="28" t="e">
        <f t="shared" si="32"/>
        <v>#VALUE!</v>
      </c>
      <c r="M47" s="28">
        <f t="shared" si="33"/>
        <v>0</v>
      </c>
      <c r="N47" s="35">
        <f t="shared" si="34"/>
        <v>0</v>
      </c>
      <c r="Q47" s="36"/>
      <c r="R47" s="36"/>
      <c r="S47" s="36"/>
      <c r="T47" s="36"/>
      <c r="V47" s="36"/>
      <c r="W47" s="36"/>
      <c r="X47" s="36"/>
      <c r="Y47" s="36"/>
      <c r="Z47" s="36"/>
      <c r="AA47" s="36"/>
      <c r="AB47" s="36"/>
    </row>
    <row r="48" spans="1:28" s="2" customFormat="1" ht="16.5">
      <c r="A48" s="72">
        <f>'RAW DATA'!A48</f>
        <v>98</v>
      </c>
      <c r="B48" s="26" t="str">
        <f>'RAW DATA'!C48</f>
        <v xml:space="preserve"> iACET C12</v>
      </c>
      <c r="C48" s="27">
        <f>'RAW DATA'!D48</f>
        <v>0.46700000000000003</v>
      </c>
      <c r="D48" s="28">
        <f>'RAW DATA'!Y48</f>
        <v>2.2400000000000002</v>
      </c>
      <c r="E48" s="28">
        <f>'RAW DATA'!AL48</f>
        <v>-34.07</v>
      </c>
      <c r="F48" s="28">
        <f>'RAW DATA'!AN48</f>
        <v>10.26</v>
      </c>
      <c r="G48" s="29">
        <f>'RAW DATA'!AO48</f>
        <v>70.7</v>
      </c>
      <c r="H48" s="56">
        <f t="shared" si="28"/>
        <v>98</v>
      </c>
      <c r="I48" s="26" t="str">
        <f t="shared" si="29"/>
        <v xml:space="preserve"> iACET C12</v>
      </c>
      <c r="J48" s="27">
        <f t="shared" si="30"/>
        <v>0.46700000000000003</v>
      </c>
      <c r="K48" s="28">
        <f t="shared" si="31"/>
        <v>1.1121604157405725</v>
      </c>
      <c r="L48" s="28">
        <f t="shared" si="32"/>
        <v>-29.478016244111618</v>
      </c>
      <c r="M48" s="28">
        <f t="shared" si="33"/>
        <v>10.26</v>
      </c>
      <c r="N48" s="35">
        <f t="shared" si="34"/>
        <v>70.7</v>
      </c>
      <c r="Q48" s="1"/>
      <c r="R48" s="1"/>
      <c r="S48" s="1"/>
      <c r="T48" s="1"/>
      <c r="V48" s="1"/>
      <c r="W48" s="1"/>
      <c r="X48" s="1"/>
    </row>
    <row r="49" spans="1:24" s="2" customFormat="1" ht="16.5">
      <c r="A49" s="72">
        <f>'RAW DATA'!A49</f>
        <v>105</v>
      </c>
      <c r="B49" s="26" t="str">
        <f>'RAW DATA'!C49</f>
        <v xml:space="preserve"> Blank</v>
      </c>
      <c r="C49" s="27">
        <f>'RAW DATA'!D49</f>
        <v>1</v>
      </c>
      <c r="D49" s="28">
        <f>'RAW DATA'!Y49</f>
        <v>-23.14</v>
      </c>
      <c r="E49" s="28" t="str">
        <f>'RAW DATA'!AL49</f>
        <v>No Beam</v>
      </c>
      <c r="F49" s="28">
        <f>'RAW DATA'!AN49</f>
        <v>0</v>
      </c>
      <c r="G49" s="29">
        <f>'RAW DATA'!AO49</f>
        <v>0</v>
      </c>
      <c r="H49" s="56">
        <f t="shared" si="28"/>
        <v>105</v>
      </c>
      <c r="I49" s="26" t="str">
        <f t="shared" si="29"/>
        <v xml:space="preserve"> Blank</v>
      </c>
      <c r="J49" s="27">
        <f t="shared" si="30"/>
        <v>1</v>
      </c>
      <c r="K49" s="28">
        <f t="shared" si="31"/>
        <v>-24.656641208967283</v>
      </c>
      <c r="L49" s="28" t="e">
        <f t="shared" si="32"/>
        <v>#VALUE!</v>
      </c>
      <c r="M49" s="28">
        <f t="shared" si="33"/>
        <v>0</v>
      </c>
      <c r="N49" s="35">
        <f t="shared" si="34"/>
        <v>0</v>
      </c>
      <c r="Q49" s="1"/>
      <c r="R49" s="1"/>
      <c r="S49" s="1"/>
      <c r="T49" s="1"/>
      <c r="V49" s="1"/>
      <c r="W49" s="1"/>
      <c r="X49" s="1"/>
    </row>
    <row r="50" spans="1:24" ht="16.5">
      <c r="A50" s="72">
        <f>'RAW DATA'!A50</f>
        <v>106</v>
      </c>
      <c r="B50" s="26" t="str">
        <f>'RAW DATA'!C50</f>
        <v xml:space="preserve"> iACET D1</v>
      </c>
      <c r="C50" s="27">
        <f>'RAW DATA'!D50</f>
        <v>0.51600000000000001</v>
      </c>
      <c r="D50" s="28">
        <f>'RAW DATA'!Y50</f>
        <v>2.4300000000000002</v>
      </c>
      <c r="E50" s="28">
        <f>'RAW DATA'!AL50</f>
        <v>-34.049999999999997</v>
      </c>
      <c r="F50" s="28">
        <f>'RAW DATA'!AN50</f>
        <v>10.34</v>
      </c>
      <c r="G50" s="29">
        <f>'RAW DATA'!AO50</f>
        <v>71.22</v>
      </c>
      <c r="H50" s="56">
        <f t="shared" si="28"/>
        <v>106</v>
      </c>
      <c r="I50" s="26" t="str">
        <f t="shared" si="29"/>
        <v xml:space="preserve"> iACET D1</v>
      </c>
      <c r="J50" s="27">
        <f t="shared" si="30"/>
        <v>0.51600000000000001</v>
      </c>
      <c r="K50" s="28">
        <f t="shared" si="31"/>
        <v>1.3050710662013483</v>
      </c>
      <c r="L50" s="28">
        <f t="shared" si="32"/>
        <v>-29.45776592329079</v>
      </c>
      <c r="M50" s="28">
        <f t="shared" si="33"/>
        <v>10.34</v>
      </c>
      <c r="N50" s="35">
        <f t="shared" si="34"/>
        <v>71.22</v>
      </c>
    </row>
    <row r="51" spans="1:24" ht="16.5">
      <c r="A51" s="72">
        <f>'RAW DATA'!A51</f>
        <v>113</v>
      </c>
      <c r="B51" s="26" t="str">
        <f>'RAW DATA'!C51</f>
        <v xml:space="preserve"> iACET D2</v>
      </c>
      <c r="C51" s="27">
        <f>'RAW DATA'!D51</f>
        <v>0.64</v>
      </c>
      <c r="D51" s="28">
        <f>'RAW DATA'!Y51</f>
        <v>2.5</v>
      </c>
      <c r="E51" s="28">
        <f>'RAW DATA'!AL51</f>
        <v>-34.01</v>
      </c>
      <c r="F51" s="28">
        <f>'RAW DATA'!AN51</f>
        <v>10.38</v>
      </c>
      <c r="G51" s="29">
        <f>'RAW DATA'!AO51</f>
        <v>71.09</v>
      </c>
      <c r="H51" s="56">
        <f t="shared" si="28"/>
        <v>113</v>
      </c>
      <c r="I51" s="26" t="str">
        <f t="shared" si="29"/>
        <v xml:space="preserve"> iACET D2</v>
      </c>
      <c r="J51" s="27">
        <f t="shared" si="30"/>
        <v>0.64</v>
      </c>
      <c r="K51" s="28">
        <f t="shared" si="31"/>
        <v>1.3761434111079498</v>
      </c>
      <c r="L51" s="28">
        <f t="shared" si="32"/>
        <v>-29.417265281649133</v>
      </c>
      <c r="M51" s="28">
        <f t="shared" si="33"/>
        <v>10.38</v>
      </c>
      <c r="N51" s="35">
        <f t="shared" si="34"/>
        <v>71.09</v>
      </c>
    </row>
    <row r="52" spans="1:24" ht="16.5">
      <c r="A52" s="72">
        <f>'RAW DATA'!A52</f>
        <v>120</v>
      </c>
      <c r="B52" s="26" t="str">
        <f>'RAW DATA'!C52</f>
        <v xml:space="preserve"> iACET D3</v>
      </c>
      <c r="C52" s="27">
        <f>'RAW DATA'!D52</f>
        <v>0.58899999999999997</v>
      </c>
      <c r="D52" s="28">
        <f>'RAW DATA'!Y52</f>
        <v>2.33</v>
      </c>
      <c r="E52" s="28">
        <f>'RAW DATA'!AL52</f>
        <v>-34.1</v>
      </c>
      <c r="F52" s="28">
        <f>'RAW DATA'!AN52</f>
        <v>10.44</v>
      </c>
      <c r="G52" s="29">
        <f>'RAW DATA'!AO52</f>
        <v>70.7</v>
      </c>
      <c r="H52" s="56">
        <f t="shared" si="28"/>
        <v>120</v>
      </c>
      <c r="I52" s="26" t="str">
        <f t="shared" si="29"/>
        <v xml:space="preserve"> iACET D3</v>
      </c>
      <c r="J52" s="27">
        <f t="shared" si="30"/>
        <v>0.58899999999999997</v>
      </c>
      <c r="K52" s="28">
        <f t="shared" si="31"/>
        <v>1.2035391449062032</v>
      </c>
      <c r="L52" s="28">
        <f t="shared" si="32"/>
        <v>-29.508391725342864</v>
      </c>
      <c r="M52" s="28">
        <f t="shared" si="33"/>
        <v>10.44</v>
      </c>
      <c r="N52" s="35">
        <f t="shared" si="34"/>
        <v>70.7</v>
      </c>
    </row>
    <row r="53" spans="1:24" ht="16.5">
      <c r="A53" s="72">
        <f>'RAW DATA'!A53</f>
        <v>121</v>
      </c>
      <c r="B53" s="26" t="str">
        <f>'RAW DATA'!C53</f>
        <v xml:space="preserve"> Blank</v>
      </c>
      <c r="C53" s="27">
        <f>'RAW DATA'!D53</f>
        <v>1</v>
      </c>
      <c r="D53" s="28">
        <f>'RAW DATA'!Y53</f>
        <v>-22.54</v>
      </c>
      <c r="E53" s="28" t="str">
        <f>'RAW DATA'!AL53</f>
        <v>No Beam</v>
      </c>
      <c r="F53" s="28">
        <f>'RAW DATA'!AN53</f>
        <v>0</v>
      </c>
      <c r="G53" s="29">
        <f>'RAW DATA'!AO53</f>
        <v>0</v>
      </c>
      <c r="H53" s="56">
        <f t="shared" si="28"/>
        <v>121</v>
      </c>
      <c r="I53" s="26" t="str">
        <f t="shared" si="29"/>
        <v xml:space="preserve"> Blank</v>
      </c>
      <c r="J53" s="27">
        <f t="shared" si="30"/>
        <v>1</v>
      </c>
      <c r="K53" s="28">
        <f t="shared" si="31"/>
        <v>-24.047449681196412</v>
      </c>
      <c r="L53" s="28" t="e">
        <f t="shared" si="32"/>
        <v>#VALUE!</v>
      </c>
      <c r="M53" s="28">
        <f t="shared" si="33"/>
        <v>0</v>
      </c>
      <c r="N53" s="35">
        <f t="shared" si="34"/>
        <v>0</v>
      </c>
    </row>
    <row r="54" spans="1:24" ht="16.5">
      <c r="A54" s="72">
        <f>'RAW DATA'!A54</f>
        <v>128</v>
      </c>
      <c r="B54" s="26" t="str">
        <f>'RAW DATA'!C54</f>
        <v xml:space="preserve"> iACET D4</v>
      </c>
      <c r="C54" s="27">
        <f>'RAW DATA'!D54</f>
        <v>0.46800000000000003</v>
      </c>
      <c r="D54" s="28">
        <f>'RAW DATA'!Y54</f>
        <v>2.37</v>
      </c>
      <c r="E54" s="28">
        <f>'RAW DATA'!AL54</f>
        <v>-34.15</v>
      </c>
      <c r="F54" s="28">
        <f>'RAW DATA'!AN54</f>
        <v>10.5</v>
      </c>
      <c r="G54" s="29">
        <f>'RAW DATA'!AO54</f>
        <v>70.92</v>
      </c>
      <c r="H54" s="56">
        <f t="shared" si="28"/>
        <v>128</v>
      </c>
      <c r="I54" s="26" t="str">
        <f t="shared" si="29"/>
        <v xml:space="preserve"> iACET D4</v>
      </c>
      <c r="J54" s="27">
        <f t="shared" si="30"/>
        <v>0.46800000000000003</v>
      </c>
      <c r="K54" s="28">
        <f t="shared" si="31"/>
        <v>1.2441519134242611</v>
      </c>
      <c r="L54" s="28">
        <f t="shared" si="32"/>
        <v>-29.559017527394932</v>
      </c>
      <c r="M54" s="28">
        <f t="shared" si="33"/>
        <v>10.5</v>
      </c>
      <c r="N54" s="35">
        <f t="shared" si="34"/>
        <v>70.92</v>
      </c>
    </row>
    <row r="55" spans="1:24" ht="16.5">
      <c r="A55" s="72">
        <f>'RAW DATA'!A55</f>
        <v>135</v>
      </c>
      <c r="B55" s="26" t="str">
        <f>'RAW DATA'!C55</f>
        <v xml:space="preserve"> USGS-40 C8</v>
      </c>
      <c r="C55" s="27">
        <f>'RAW DATA'!D55</f>
        <v>0.77200000000000002</v>
      </c>
      <c r="D55" s="28">
        <f>'RAW DATA'!Y55</f>
        <v>-3.16</v>
      </c>
      <c r="E55" s="28">
        <f>'RAW DATA'!AL55</f>
        <v>-31.01</v>
      </c>
      <c r="F55" s="28">
        <f>'RAW DATA'!AN55</f>
        <v>9.57</v>
      </c>
      <c r="G55" s="29">
        <f>'RAW DATA'!AO55</f>
        <v>40.950000000000003</v>
      </c>
      <c r="H55" s="56">
        <f t="shared" ref="H55" si="35">A55</f>
        <v>135</v>
      </c>
      <c r="I55" s="26" t="str">
        <f t="shared" ref="I55" si="36">B55</f>
        <v xml:space="preserve"> USGS-40 C8</v>
      </c>
      <c r="J55" s="27">
        <f t="shared" ref="J55" si="37">C55</f>
        <v>0.77200000000000002</v>
      </c>
      <c r="K55" s="28">
        <f t="shared" ref="K55" si="38">$Q$21*D55+$Q$22</f>
        <v>-4.3705633341972696</v>
      </c>
      <c r="L55" s="28">
        <f t="shared" ref="L55" si="39">S$21*E55+S$22</f>
        <v>-26.379717158524841</v>
      </c>
      <c r="M55" s="28">
        <f t="shared" ref="M55" si="40">F55</f>
        <v>9.57</v>
      </c>
      <c r="N55" s="35">
        <f t="shared" ref="N55" si="41">G55</f>
        <v>40.950000000000003</v>
      </c>
    </row>
    <row r="56" spans="1:24" ht="16.5">
      <c r="A56" s="72">
        <f>'RAW DATA'!A56</f>
        <v>136</v>
      </c>
      <c r="B56" s="26" t="str">
        <f>'RAW DATA'!C56</f>
        <v xml:space="preserve"> USGS-40 C9</v>
      </c>
      <c r="C56" s="27">
        <f>'RAW DATA'!D56</f>
        <v>0.81599999999999995</v>
      </c>
      <c r="D56" s="28">
        <f>'RAW DATA'!Y56</f>
        <v>-3.14</v>
      </c>
      <c r="E56" s="28">
        <f>'RAW DATA'!AL56</f>
        <v>-30.97</v>
      </c>
      <c r="F56" s="28">
        <f>'RAW DATA'!AN56</f>
        <v>9.57</v>
      </c>
      <c r="G56" s="29">
        <f>'RAW DATA'!AO56</f>
        <v>40.93</v>
      </c>
      <c r="H56" s="56">
        <f t="shared" ref="H56:H61" si="42">A56</f>
        <v>136</v>
      </c>
      <c r="I56" s="26" t="str">
        <f t="shared" ref="I56:I61" si="43">B56</f>
        <v xml:space="preserve"> USGS-40 C9</v>
      </c>
      <c r="J56" s="27">
        <f t="shared" ref="J56:J61" si="44">C56</f>
        <v>0.81599999999999995</v>
      </c>
      <c r="K56" s="28">
        <f t="shared" ref="K56:K61" si="45">$Q$21*D56+$Q$22</f>
        <v>-4.35025694993824</v>
      </c>
      <c r="L56" s="28">
        <f t="shared" ref="L56:L61" si="46">S$21*E56+S$22</f>
        <v>-26.33921651688318</v>
      </c>
      <c r="M56" s="28">
        <f t="shared" ref="M56:M61" si="47">F56</f>
        <v>9.57</v>
      </c>
      <c r="N56" s="35">
        <f t="shared" ref="N56:N61" si="48">G56</f>
        <v>40.93</v>
      </c>
    </row>
    <row r="57" spans="1:24" ht="16.5">
      <c r="A57" s="72">
        <f>'RAW DATA'!A57</f>
        <v>137</v>
      </c>
      <c r="B57" s="26" t="str">
        <f>'RAW DATA'!C57</f>
        <v xml:space="preserve"> USGS-40 C10</v>
      </c>
      <c r="C57" s="27">
        <f>'RAW DATA'!D57</f>
        <v>0.79100000000000004</v>
      </c>
      <c r="D57" s="28">
        <f>'RAW DATA'!Y57</f>
        <v>-3.19</v>
      </c>
      <c r="E57" s="28">
        <f>'RAW DATA'!AL57</f>
        <v>-30.94</v>
      </c>
      <c r="F57" s="28">
        <f>'RAW DATA'!AN57</f>
        <v>9.6</v>
      </c>
      <c r="G57" s="29">
        <f>'RAW DATA'!AO57</f>
        <v>40.81</v>
      </c>
      <c r="H57" s="56">
        <f t="shared" si="42"/>
        <v>137</v>
      </c>
      <c r="I57" s="26" t="str">
        <f t="shared" si="43"/>
        <v xml:space="preserve"> USGS-40 C10</v>
      </c>
      <c r="J57" s="27">
        <f t="shared" si="44"/>
        <v>0.79100000000000004</v>
      </c>
      <c r="K57" s="28">
        <f t="shared" si="45"/>
        <v>-4.4010229105858123</v>
      </c>
      <c r="L57" s="28">
        <f t="shared" si="46"/>
        <v>-26.308841035651938</v>
      </c>
      <c r="M57" s="28">
        <f t="shared" si="47"/>
        <v>9.6</v>
      </c>
      <c r="N57" s="35">
        <f t="shared" si="48"/>
        <v>40.81</v>
      </c>
    </row>
    <row r="58" spans="1:24" ht="16.5">
      <c r="A58" s="72">
        <f>'RAW DATA'!A58</f>
        <v>138</v>
      </c>
      <c r="B58" s="26" t="str">
        <f>'RAW DATA'!C58</f>
        <v xml:space="preserve"> USGS-41a G1</v>
      </c>
      <c r="C58" s="27">
        <f>'RAW DATA'!D58</f>
        <v>0.77200000000000002</v>
      </c>
      <c r="D58" s="28">
        <f>'RAW DATA'!Y58</f>
        <v>48.35</v>
      </c>
      <c r="E58" s="28">
        <f>'RAW DATA'!AL58</f>
        <v>31.17</v>
      </c>
      <c r="F58" s="28">
        <f>'RAW DATA'!AN58</f>
        <v>9.64</v>
      </c>
      <c r="G58" s="29">
        <f>'RAW DATA'!AO58</f>
        <v>41.14</v>
      </c>
      <c r="H58" s="56">
        <f t="shared" si="42"/>
        <v>138</v>
      </c>
      <c r="I58" s="26" t="str">
        <f t="shared" si="43"/>
        <v xml:space="preserve"> USGS-41a G1</v>
      </c>
      <c r="J58" s="27">
        <f t="shared" si="44"/>
        <v>0.77200000000000002</v>
      </c>
      <c r="K58" s="28">
        <f t="shared" si="45"/>
        <v>47.928529324932029</v>
      </c>
      <c r="L58" s="28">
        <f t="shared" si="46"/>
        <v>36.578530273431433</v>
      </c>
      <c r="M58" s="28">
        <f t="shared" si="47"/>
        <v>9.64</v>
      </c>
      <c r="N58" s="35">
        <f t="shared" si="48"/>
        <v>41.14</v>
      </c>
    </row>
    <row r="59" spans="1:24" ht="16.5">
      <c r="A59" s="72">
        <f>'RAW DATA'!A59</f>
        <v>139</v>
      </c>
      <c r="B59" s="26" t="str">
        <f>'RAW DATA'!C59</f>
        <v xml:space="preserve"> USGS-41a G2</v>
      </c>
      <c r="C59" s="27">
        <f>'RAW DATA'!D59</f>
        <v>0.78800000000000003</v>
      </c>
      <c r="D59" s="28">
        <f>'RAW DATA'!Y59</f>
        <v>48.38</v>
      </c>
      <c r="E59" s="28">
        <f>'RAW DATA'!AL59</f>
        <v>31.23</v>
      </c>
      <c r="F59" s="28">
        <f>'RAW DATA'!AN59</f>
        <v>9.66</v>
      </c>
      <c r="G59" s="29">
        <f>'RAW DATA'!AO59</f>
        <v>41.16</v>
      </c>
      <c r="H59" s="56">
        <f t="shared" si="42"/>
        <v>139</v>
      </c>
      <c r="I59" s="26" t="str">
        <f t="shared" si="43"/>
        <v xml:space="preserve"> USGS-41a G2</v>
      </c>
      <c r="J59" s="27">
        <f t="shared" si="44"/>
        <v>0.78800000000000003</v>
      </c>
      <c r="K59" s="28">
        <f t="shared" si="45"/>
        <v>47.958988901320573</v>
      </c>
      <c r="L59" s="28">
        <f t="shared" si="46"/>
        <v>36.639281235893918</v>
      </c>
      <c r="M59" s="28">
        <f t="shared" si="47"/>
        <v>9.66</v>
      </c>
      <c r="N59" s="35">
        <f t="shared" si="48"/>
        <v>41.16</v>
      </c>
    </row>
    <row r="60" spans="1:24" ht="16.5">
      <c r="A60" s="72">
        <f>'RAW DATA'!A60</f>
        <v>140</v>
      </c>
      <c r="B60" s="26" t="str">
        <f>'RAW DATA'!C60</f>
        <v xml:space="preserve"> USGS-41a G3</v>
      </c>
      <c r="C60" s="27">
        <f>'RAW DATA'!D60</f>
        <v>0.78200000000000003</v>
      </c>
      <c r="D60" s="28">
        <f>'RAW DATA'!Y60</f>
        <v>48.4</v>
      </c>
      <c r="E60" s="28">
        <f>'RAW DATA'!AL60</f>
        <v>31.21</v>
      </c>
      <c r="F60" s="28">
        <f>'RAW DATA'!AN60</f>
        <v>9.64</v>
      </c>
      <c r="G60" s="29">
        <f>'RAW DATA'!AO60</f>
        <v>41.16</v>
      </c>
      <c r="H60" s="56">
        <f t="shared" si="42"/>
        <v>140</v>
      </c>
      <c r="I60" s="26" t="str">
        <f t="shared" si="43"/>
        <v xml:space="preserve"> USGS-41a G3</v>
      </c>
      <c r="J60" s="27">
        <f t="shared" si="44"/>
        <v>0.78200000000000003</v>
      </c>
      <c r="K60" s="28">
        <f t="shared" si="45"/>
        <v>47.979295285579603</v>
      </c>
      <c r="L60" s="28">
        <f t="shared" si="46"/>
        <v>36.61903091507309</v>
      </c>
      <c r="M60" s="28">
        <f t="shared" si="47"/>
        <v>9.64</v>
      </c>
      <c r="N60" s="35">
        <f t="shared" si="48"/>
        <v>41.16</v>
      </c>
    </row>
    <row r="61" spans="1:24" ht="17.25" thickBot="1">
      <c r="A61" s="73">
        <f>'RAW DATA'!A61</f>
        <v>141</v>
      </c>
      <c r="B61" s="57" t="str">
        <f>'RAW DATA'!C61</f>
        <v xml:space="preserve"> Blank</v>
      </c>
      <c r="C61" s="58">
        <f>'RAW DATA'!D61</f>
        <v>1</v>
      </c>
      <c r="D61" s="59">
        <f>'RAW DATA'!Y61</f>
        <v>-15.78</v>
      </c>
      <c r="E61" s="59" t="str">
        <f>'RAW DATA'!AL61</f>
        <v>No Beam</v>
      </c>
      <c r="F61" s="59">
        <f>'RAW DATA'!AN61</f>
        <v>0</v>
      </c>
      <c r="G61" s="62">
        <f>'RAW DATA'!AO61</f>
        <v>0</v>
      </c>
      <c r="H61" s="60">
        <f t="shared" si="42"/>
        <v>141</v>
      </c>
      <c r="I61" s="57" t="str">
        <f t="shared" si="43"/>
        <v xml:space="preserve"> Blank</v>
      </c>
      <c r="J61" s="58">
        <f t="shared" si="44"/>
        <v>1</v>
      </c>
      <c r="K61" s="59">
        <f t="shared" si="45"/>
        <v>-17.183891801644595</v>
      </c>
      <c r="L61" s="59" t="e">
        <f t="shared" si="46"/>
        <v>#VALUE!</v>
      </c>
      <c r="M61" s="59">
        <f t="shared" si="47"/>
        <v>0</v>
      </c>
      <c r="N61" s="61">
        <f t="shared" si="48"/>
        <v>0</v>
      </c>
    </row>
    <row r="64" spans="1:24" s="36" customFormat="1">
      <c r="A64" s="1"/>
      <c r="H64" s="1"/>
      <c r="I64" s="1"/>
      <c r="J64" s="1"/>
      <c r="K64" s="1"/>
      <c r="L64" s="1"/>
      <c r="M64" s="1"/>
      <c r="N64" s="1"/>
    </row>
    <row r="65" spans="1:15" s="36" customFormat="1">
      <c r="A65" s="1"/>
      <c r="H65" s="1"/>
      <c r="I65" s="1"/>
      <c r="J65" s="1"/>
      <c r="K65" s="1"/>
      <c r="L65" s="1"/>
      <c r="M65" s="1"/>
      <c r="N65" s="1"/>
    </row>
    <row r="71" spans="1:15">
      <c r="O71" s="36"/>
    </row>
    <row r="75" spans="1:15" s="36" customFormat="1">
      <c r="A75" s="1"/>
      <c r="H75" s="1"/>
      <c r="I75" s="1"/>
      <c r="J75" s="1"/>
      <c r="K75" s="1"/>
      <c r="L75" s="1"/>
      <c r="M75" s="1"/>
      <c r="N75" s="1"/>
      <c r="O75" s="1"/>
    </row>
    <row r="121" spans="1:14" s="36" customFormat="1">
      <c r="A121" s="1"/>
      <c r="H121" s="1"/>
      <c r="I121" s="1"/>
      <c r="J121" s="1"/>
      <c r="K121" s="1"/>
      <c r="L121" s="1"/>
      <c r="M121" s="1"/>
      <c r="N121" s="1"/>
    </row>
    <row r="122" spans="1:14" s="36" customFormat="1">
      <c r="A122" s="1"/>
      <c r="H122" s="1"/>
      <c r="I122" s="1"/>
      <c r="J122" s="1"/>
      <c r="K122" s="1"/>
      <c r="L122" s="1"/>
      <c r="M122" s="1"/>
      <c r="N122" s="1"/>
    </row>
    <row r="123" spans="1:14" s="36" customFormat="1">
      <c r="A123" s="1"/>
      <c r="H123" s="1"/>
      <c r="I123" s="1"/>
      <c r="J123" s="1"/>
      <c r="K123" s="1"/>
      <c r="L123" s="1"/>
      <c r="M123" s="1"/>
      <c r="N123" s="1"/>
    </row>
    <row r="124" spans="1:14" s="36" customFormat="1">
      <c r="A124" s="1"/>
      <c r="H124" s="1"/>
      <c r="I124" s="1"/>
      <c r="J124" s="1"/>
      <c r="K124" s="1"/>
      <c r="L124" s="1"/>
      <c r="M124" s="1"/>
      <c r="N124" s="1"/>
    </row>
    <row r="125" spans="1:14" s="36" customFormat="1">
      <c r="A125" s="1"/>
      <c r="H125" s="1"/>
      <c r="I125" s="1"/>
      <c r="J125" s="1"/>
      <c r="K125" s="1"/>
      <c r="L125" s="1"/>
      <c r="M125" s="1"/>
      <c r="N125" s="1"/>
    </row>
    <row r="126" spans="1:14" s="36" customFormat="1">
      <c r="A126" s="1"/>
      <c r="H126" s="1"/>
      <c r="I126" s="1"/>
      <c r="J126" s="1"/>
      <c r="K126" s="1"/>
      <c r="L126" s="1"/>
      <c r="M126" s="1"/>
      <c r="N126" s="1"/>
    </row>
    <row r="127" spans="1:14" s="36" customFormat="1">
      <c r="A127" s="1"/>
      <c r="H127" s="1"/>
      <c r="I127" s="1"/>
      <c r="J127" s="1"/>
      <c r="K127" s="1"/>
      <c r="L127" s="1"/>
      <c r="M127" s="1"/>
      <c r="N127" s="1"/>
    </row>
    <row r="128" spans="1:14" s="36" customFormat="1">
      <c r="A128" s="1"/>
      <c r="H128" s="1"/>
      <c r="I128" s="1"/>
      <c r="J128" s="1"/>
      <c r="K128" s="1"/>
      <c r="L128" s="1"/>
      <c r="M128" s="1"/>
      <c r="N128" s="1"/>
    </row>
    <row r="129" spans="1:14" s="36" customFormat="1">
      <c r="A129" s="1"/>
      <c r="H129" s="1"/>
      <c r="I129" s="1"/>
      <c r="J129" s="1"/>
      <c r="K129" s="1"/>
      <c r="L129" s="1"/>
      <c r="M129" s="1"/>
      <c r="N129" s="1"/>
    </row>
    <row r="130" spans="1:14" s="36" customFormat="1">
      <c r="A130" s="1"/>
      <c r="H130" s="1"/>
      <c r="I130" s="1"/>
      <c r="J130" s="1"/>
      <c r="K130" s="1"/>
      <c r="L130" s="1"/>
      <c r="M130" s="1"/>
      <c r="N130" s="1"/>
    </row>
    <row r="131" spans="1:14" s="36" customFormat="1">
      <c r="A131" s="1"/>
      <c r="H131" s="1"/>
      <c r="I131" s="1"/>
      <c r="J131" s="1"/>
      <c r="K131" s="1"/>
      <c r="L131" s="1"/>
      <c r="M131" s="1"/>
      <c r="N131" s="1"/>
    </row>
    <row r="132" spans="1:14" s="36" customFormat="1">
      <c r="A132" s="1"/>
      <c r="H132" s="1"/>
      <c r="I132" s="1"/>
      <c r="J132" s="1"/>
      <c r="K132" s="1"/>
      <c r="L132" s="1"/>
      <c r="M132" s="1"/>
      <c r="N132" s="1"/>
    </row>
    <row r="133" spans="1:14" s="36" customFormat="1">
      <c r="A133" s="1"/>
      <c r="H133" s="1"/>
      <c r="I133" s="1"/>
      <c r="J133" s="1"/>
      <c r="K133" s="1"/>
      <c r="L133" s="1"/>
      <c r="M133" s="1"/>
      <c r="N133" s="1"/>
    </row>
    <row r="134" spans="1:14" s="36" customFormat="1">
      <c r="A134" s="1"/>
      <c r="H134" s="1"/>
      <c r="I134" s="1"/>
      <c r="J134" s="1"/>
      <c r="K134" s="1"/>
      <c r="L134" s="1"/>
      <c r="M134" s="1"/>
      <c r="N134" s="1"/>
    </row>
    <row r="135" spans="1:14" s="36" customFormat="1">
      <c r="A135" s="1"/>
      <c r="H135" s="1"/>
      <c r="I135" s="1"/>
      <c r="J135" s="1"/>
      <c r="K135" s="1"/>
      <c r="L135" s="1"/>
      <c r="M135" s="1"/>
      <c r="N135" s="1"/>
    </row>
    <row r="136" spans="1:14" s="36" customFormat="1">
      <c r="A136" s="1"/>
      <c r="H136" s="1"/>
      <c r="I136" s="1"/>
      <c r="J136" s="1"/>
      <c r="K136" s="1"/>
      <c r="L136" s="1"/>
      <c r="M136" s="1"/>
      <c r="N136" s="1"/>
    </row>
    <row r="137" spans="1:14" s="36" customFormat="1">
      <c r="A137" s="1"/>
      <c r="H137" s="1"/>
      <c r="I137" s="1"/>
      <c r="J137" s="1"/>
      <c r="K137" s="1"/>
      <c r="L137" s="1"/>
      <c r="M137" s="1"/>
      <c r="N137" s="1"/>
    </row>
  </sheetData>
  <mergeCells count="8">
    <mergeCell ref="A3:G3"/>
    <mergeCell ref="H3:N3"/>
    <mergeCell ref="Q22:R22"/>
    <mergeCell ref="S21:T21"/>
    <mergeCell ref="S22:T22"/>
    <mergeCell ref="Q5:R5"/>
    <mergeCell ref="S5:T5"/>
    <mergeCell ref="Q21:R21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workbookViewId="0">
      <selection activeCell="D49" sqref="D49"/>
    </sheetView>
  </sheetViews>
  <sheetFormatPr defaultRowHeight="15"/>
  <cols>
    <col min="1" max="1" width="14" customWidth="1"/>
    <col min="2" max="2" width="19.85546875" customWidth="1"/>
    <col min="3" max="3" width="14.140625" customWidth="1"/>
    <col min="4" max="4" width="10" style="32" customWidth="1"/>
    <col min="5" max="5" width="10.28515625" customWidth="1"/>
    <col min="6" max="6" width="9.28515625" customWidth="1"/>
    <col min="7" max="7" width="9.5703125" customWidth="1"/>
    <col min="8" max="8" width="8.5703125" customWidth="1"/>
    <col min="9" max="9" width="7.5703125" customWidth="1"/>
    <col min="10" max="10" width="9.140625" customWidth="1"/>
    <col min="11" max="11" width="12.28515625" customWidth="1"/>
    <col min="12" max="12" width="18.28515625" bestFit="1" customWidth="1"/>
    <col min="14" max="14" width="9.28515625" bestFit="1" customWidth="1"/>
    <col min="15" max="15" width="9.5703125" bestFit="1" customWidth="1"/>
    <col min="16" max="16" width="10.5703125" bestFit="1" customWidth="1"/>
    <col min="17" max="18" width="9.7109375" bestFit="1" customWidth="1"/>
  </cols>
  <sheetData>
    <row r="1" spans="1:17" ht="16.5">
      <c r="A1" s="3" t="s">
        <v>14</v>
      </c>
      <c r="B1" s="3" t="s">
        <v>276</v>
      </c>
      <c r="C1" s="3"/>
      <c r="D1" s="33"/>
      <c r="E1" s="3"/>
      <c r="F1" s="3"/>
      <c r="G1" s="3"/>
      <c r="H1" s="3"/>
      <c r="I1" s="3"/>
      <c r="J1" s="3"/>
      <c r="K1" s="3"/>
      <c r="L1" s="3"/>
    </row>
    <row r="2" spans="1:17" ht="17.25">
      <c r="A2" s="3" t="s">
        <v>15</v>
      </c>
      <c r="B2" s="3" t="s">
        <v>29</v>
      </c>
      <c r="C2" s="3"/>
      <c r="D2" s="33"/>
      <c r="E2" s="3"/>
      <c r="F2" s="3"/>
      <c r="G2" s="3"/>
      <c r="H2" s="3"/>
      <c r="I2" s="16"/>
      <c r="J2" s="3"/>
      <c r="K2" s="3"/>
      <c r="L2" s="3"/>
    </row>
    <row r="3" spans="1:17" ht="16.5">
      <c r="A3" s="3" t="s">
        <v>30</v>
      </c>
      <c r="B3" s="3" t="s">
        <v>69</v>
      </c>
      <c r="C3" s="3"/>
      <c r="D3" s="33"/>
      <c r="E3" s="3"/>
      <c r="F3" s="3"/>
      <c r="G3" s="3"/>
      <c r="H3" s="3"/>
      <c r="I3" s="3"/>
      <c r="J3" s="3"/>
      <c r="K3" s="3"/>
      <c r="L3" s="3"/>
      <c r="O3" s="12"/>
      <c r="P3" s="12"/>
    </row>
    <row r="4" spans="1:17" ht="16.5">
      <c r="A4" s="3"/>
      <c r="B4" s="3"/>
      <c r="C4" s="3"/>
      <c r="D4" s="33"/>
      <c r="E4" s="3"/>
      <c r="F4" s="3"/>
      <c r="G4" s="3"/>
      <c r="H4" s="3"/>
      <c r="I4" s="3"/>
      <c r="J4" s="3"/>
      <c r="K4" s="3"/>
      <c r="L4" s="3"/>
      <c r="O4" s="12"/>
      <c r="P4" s="12"/>
    </row>
    <row r="5" spans="1:17" ht="17.25">
      <c r="A5" s="18" t="s">
        <v>41</v>
      </c>
      <c r="B5" s="18"/>
      <c r="C5" s="18"/>
      <c r="D5" s="92"/>
      <c r="E5" s="18"/>
      <c r="F5" s="18"/>
      <c r="G5" s="18"/>
      <c r="H5" s="18"/>
      <c r="I5" s="18"/>
      <c r="J5" s="4"/>
      <c r="K5" s="4"/>
      <c r="L5" s="4"/>
      <c r="M5" s="4"/>
      <c r="N5" s="4"/>
      <c r="O5" s="4"/>
      <c r="P5" s="4"/>
      <c r="Q5" s="17"/>
    </row>
    <row r="6" spans="1:17" ht="18" thickBot="1">
      <c r="A6" s="18"/>
      <c r="B6" s="18"/>
      <c r="C6" s="18"/>
      <c r="D6" s="92"/>
      <c r="E6" s="18"/>
      <c r="F6" s="18"/>
      <c r="G6" s="18"/>
      <c r="H6" s="18"/>
      <c r="I6" s="18"/>
      <c r="J6" s="4"/>
      <c r="K6" s="4"/>
      <c r="L6" s="4"/>
      <c r="M6" s="4"/>
      <c r="N6" s="4"/>
      <c r="O6" s="4"/>
      <c r="P6" s="4"/>
      <c r="Q6" s="17"/>
    </row>
    <row r="7" spans="1:17" ht="16.5" customHeight="1" thickBot="1">
      <c r="A7" s="68" t="s">
        <v>74</v>
      </c>
      <c r="B7" s="20" t="s">
        <v>10</v>
      </c>
      <c r="C7" s="69" t="s">
        <v>75</v>
      </c>
      <c r="D7" s="63" t="s">
        <v>35</v>
      </c>
      <c r="E7" s="20" t="s">
        <v>31</v>
      </c>
      <c r="F7" s="20" t="s">
        <v>36</v>
      </c>
      <c r="G7" s="21" t="s">
        <v>32</v>
      </c>
      <c r="H7" s="17"/>
      <c r="I7" s="12"/>
      <c r="K7" s="32"/>
      <c r="L7" s="32"/>
      <c r="M7" s="32"/>
      <c r="N7" s="32"/>
      <c r="O7" s="32"/>
      <c r="P7" s="32"/>
    </row>
    <row r="8" spans="1:17" ht="16.5" customHeight="1">
      <c r="A8" s="86">
        <v>15</v>
      </c>
      <c r="B8" s="99" t="s">
        <v>142</v>
      </c>
      <c r="C8" s="55">
        <v>1</v>
      </c>
      <c r="D8" s="102">
        <v>6.5339650129013265</v>
      </c>
      <c r="E8" s="41">
        <v>-23.271292912527642</v>
      </c>
      <c r="F8" s="41">
        <v>1.84</v>
      </c>
      <c r="G8" s="89">
        <v>10.92</v>
      </c>
      <c r="H8" s="17"/>
      <c r="I8" s="12"/>
      <c r="J8" s="32"/>
      <c r="K8" s="32"/>
      <c r="L8" s="32"/>
      <c r="M8" s="32"/>
      <c r="N8" s="32"/>
      <c r="O8" s="32"/>
      <c r="P8" s="32"/>
    </row>
    <row r="9" spans="1:17" ht="16.5" customHeight="1">
      <c r="A9" s="86">
        <v>16</v>
      </c>
      <c r="B9" s="99" t="s">
        <v>145</v>
      </c>
      <c r="C9" s="55">
        <v>1</v>
      </c>
      <c r="D9" s="41">
        <v>7.3969863439100614</v>
      </c>
      <c r="E9" s="41">
        <v>-20.385622195559559</v>
      </c>
      <c r="F9" s="41">
        <v>2.31</v>
      </c>
      <c r="G9" s="89">
        <v>16.73</v>
      </c>
      <c r="H9" s="17"/>
      <c r="I9" s="12"/>
      <c r="J9" s="32"/>
      <c r="K9" s="32"/>
      <c r="L9" s="32"/>
      <c r="M9" s="32"/>
      <c r="N9" s="32"/>
      <c r="O9" s="32"/>
      <c r="P9" s="32"/>
    </row>
    <row r="10" spans="1:17" ht="16.5" customHeight="1">
      <c r="A10" s="86">
        <v>17</v>
      </c>
      <c r="B10" s="99" t="s">
        <v>148</v>
      </c>
      <c r="C10" s="55">
        <v>1</v>
      </c>
      <c r="D10" s="41">
        <v>5.4780330314318162</v>
      </c>
      <c r="E10" s="41">
        <v>-18.937724256870311</v>
      </c>
      <c r="F10" s="41">
        <v>5.24</v>
      </c>
      <c r="G10" s="89">
        <v>26.9</v>
      </c>
      <c r="H10" s="17"/>
      <c r="I10" s="12"/>
      <c r="J10" s="32"/>
      <c r="K10" s="32"/>
      <c r="L10" s="32"/>
      <c r="M10" s="32"/>
      <c r="N10" s="32"/>
      <c r="O10" s="32"/>
      <c r="P10" s="32"/>
    </row>
    <row r="11" spans="1:17" ht="16.5" customHeight="1">
      <c r="A11" s="86">
        <v>18</v>
      </c>
      <c r="B11" s="99" t="s">
        <v>151</v>
      </c>
      <c r="C11" s="55">
        <v>1</v>
      </c>
      <c r="D11" s="41">
        <v>4.0261265569112403</v>
      </c>
      <c r="E11" s="41">
        <v>-21.033632461826073</v>
      </c>
      <c r="F11" s="41">
        <v>4.53</v>
      </c>
      <c r="G11" s="89">
        <v>26.55</v>
      </c>
      <c r="H11" s="17"/>
      <c r="I11" s="12"/>
      <c r="J11" s="32"/>
    </row>
    <row r="12" spans="1:17" ht="16.5" customHeight="1">
      <c r="A12" s="86">
        <v>19</v>
      </c>
      <c r="B12" s="99" t="s">
        <v>154</v>
      </c>
      <c r="C12" s="55">
        <v>1</v>
      </c>
      <c r="D12" s="102">
        <v>4.2393435916310453</v>
      </c>
      <c r="E12" s="41">
        <v>-23.919303178794156</v>
      </c>
      <c r="F12" s="41">
        <v>1.5</v>
      </c>
      <c r="G12" s="89">
        <v>8.56</v>
      </c>
      <c r="H12" s="17"/>
      <c r="I12" s="12"/>
      <c r="J12" s="32"/>
    </row>
    <row r="13" spans="1:17" ht="16.5" customHeight="1">
      <c r="A13" s="86">
        <v>22</v>
      </c>
      <c r="B13" s="99" t="s">
        <v>162</v>
      </c>
      <c r="C13" s="55">
        <v>1</v>
      </c>
      <c r="D13" s="102">
        <v>5.6506372976335628</v>
      </c>
      <c r="E13" s="41">
        <v>-20.517249280894944</v>
      </c>
      <c r="F13" s="41">
        <v>1.81</v>
      </c>
      <c r="G13" s="89">
        <v>13.23</v>
      </c>
      <c r="H13" s="17"/>
      <c r="I13" s="12"/>
      <c r="J13" s="32"/>
    </row>
    <row r="14" spans="1:17" ht="16.5" customHeight="1">
      <c r="A14" s="86">
        <v>23</v>
      </c>
      <c r="B14" s="99" t="s">
        <v>165</v>
      </c>
      <c r="C14" s="55">
        <v>1</v>
      </c>
      <c r="D14" s="41">
        <v>7.2446884619673426</v>
      </c>
      <c r="E14" s="41">
        <v>-21.732268530144665</v>
      </c>
      <c r="F14" s="41">
        <v>4.07</v>
      </c>
      <c r="G14" s="89">
        <v>23.44</v>
      </c>
      <c r="J14" s="32"/>
    </row>
    <row r="15" spans="1:17" ht="16.5">
      <c r="A15" s="86">
        <v>24</v>
      </c>
      <c r="B15" s="99" t="s">
        <v>168</v>
      </c>
      <c r="C15" s="55">
        <v>1</v>
      </c>
      <c r="D15" s="102">
        <v>5.8029351795762816</v>
      </c>
      <c r="E15" s="41">
        <v>-20.274245431044999</v>
      </c>
      <c r="F15" s="41">
        <v>1.45</v>
      </c>
      <c r="G15" s="89">
        <v>10.14</v>
      </c>
    </row>
    <row r="16" spans="1:17" ht="16.5" customHeight="1">
      <c r="A16" s="86">
        <v>25</v>
      </c>
      <c r="B16" s="99" t="s">
        <v>171</v>
      </c>
      <c r="C16" s="55">
        <v>1</v>
      </c>
      <c r="D16" s="41">
        <v>8.787973665653551</v>
      </c>
      <c r="E16" s="41">
        <v>-21.367762755369746</v>
      </c>
      <c r="F16" s="41">
        <v>4.37</v>
      </c>
      <c r="G16" s="89">
        <v>22.5</v>
      </c>
      <c r="J16" s="32"/>
      <c r="K16" s="32"/>
      <c r="L16" s="32"/>
      <c r="M16" s="32"/>
      <c r="N16" s="32"/>
      <c r="O16" s="32"/>
      <c r="P16" s="32"/>
    </row>
    <row r="17" spans="1:17" ht="16.5" customHeight="1">
      <c r="A17" s="86">
        <v>26</v>
      </c>
      <c r="B17" s="99" t="s">
        <v>174</v>
      </c>
      <c r="C17" s="55">
        <v>1</v>
      </c>
      <c r="D17" s="102">
        <v>6.9400926980819087</v>
      </c>
      <c r="E17" s="41">
        <v>-19.373106154518126</v>
      </c>
      <c r="F17" s="41">
        <v>2.1</v>
      </c>
      <c r="G17" s="89">
        <v>14.36</v>
      </c>
      <c r="H17" s="17"/>
      <c r="I17" s="12"/>
      <c r="J17" s="32"/>
      <c r="K17" s="32"/>
      <c r="L17" s="32"/>
      <c r="M17" s="32"/>
      <c r="N17" s="32"/>
      <c r="O17" s="32"/>
      <c r="P17" s="32"/>
    </row>
    <row r="18" spans="1:17" ht="16.5" customHeight="1">
      <c r="A18" s="86">
        <v>29</v>
      </c>
      <c r="B18" s="99" t="s">
        <v>182</v>
      </c>
      <c r="C18" s="55">
        <v>1</v>
      </c>
      <c r="D18" s="41">
        <v>-0.47173755646369286</v>
      </c>
      <c r="E18" s="41">
        <v>-22.177775588202891</v>
      </c>
      <c r="F18" s="41">
        <v>8.8699999999999992</v>
      </c>
      <c r="G18" s="89">
        <v>45.98</v>
      </c>
      <c r="J18" s="32"/>
      <c r="K18" s="32"/>
      <c r="L18" s="32"/>
      <c r="M18" s="32"/>
      <c r="N18" s="32"/>
      <c r="O18" s="32"/>
      <c r="P18" s="32"/>
    </row>
    <row r="19" spans="1:17" ht="16.5" customHeight="1">
      <c r="A19" s="86">
        <v>30</v>
      </c>
      <c r="B19" s="99" t="s">
        <v>185</v>
      </c>
      <c r="C19" s="55">
        <v>1</v>
      </c>
      <c r="D19" s="41">
        <v>4.401794665703278</v>
      </c>
      <c r="E19" s="41">
        <v>-20.304620912276246</v>
      </c>
      <c r="F19" s="41">
        <v>4.8499999999999996</v>
      </c>
      <c r="G19" s="89">
        <v>27.71</v>
      </c>
      <c r="J19" s="32"/>
      <c r="K19" s="32"/>
      <c r="L19" s="32"/>
      <c r="M19" s="32"/>
      <c r="N19" s="32"/>
      <c r="O19" s="32"/>
      <c r="P19" s="32"/>
    </row>
    <row r="20" spans="1:17" ht="16.5" customHeight="1">
      <c r="A20" s="86">
        <v>31</v>
      </c>
      <c r="B20" s="99" t="s">
        <v>188</v>
      </c>
      <c r="C20" s="55">
        <v>1</v>
      </c>
      <c r="D20" s="41">
        <v>5.9349266772599698</v>
      </c>
      <c r="E20" s="41">
        <v>-18.947849417280725</v>
      </c>
      <c r="F20" s="41">
        <v>5.13</v>
      </c>
      <c r="G20" s="89">
        <v>26.13</v>
      </c>
      <c r="J20" s="32"/>
      <c r="K20" s="32"/>
      <c r="L20" s="32"/>
      <c r="M20" s="32"/>
      <c r="N20" s="32"/>
      <c r="O20" s="32"/>
      <c r="P20" s="32"/>
    </row>
    <row r="21" spans="1:17" ht="16.5" customHeight="1">
      <c r="A21" s="86">
        <v>32</v>
      </c>
      <c r="B21" s="99" t="s">
        <v>191</v>
      </c>
      <c r="C21" s="55">
        <v>1</v>
      </c>
      <c r="D21" s="41">
        <v>4.8485351194019159</v>
      </c>
      <c r="E21" s="41">
        <v>-25.782332694310394</v>
      </c>
      <c r="F21" s="41">
        <v>1.0900000000000001</v>
      </c>
      <c r="G21" s="89">
        <v>7.8</v>
      </c>
      <c r="J21" s="32"/>
    </row>
    <row r="22" spans="1:17" ht="16.5" customHeight="1">
      <c r="A22" s="86">
        <v>33</v>
      </c>
      <c r="B22" s="99" t="s">
        <v>194</v>
      </c>
      <c r="C22" s="55">
        <v>1</v>
      </c>
      <c r="D22" s="102">
        <v>4.625164892552597</v>
      </c>
      <c r="E22" s="41">
        <v>-22.927037458573555</v>
      </c>
      <c r="F22" s="41">
        <v>1.47</v>
      </c>
      <c r="G22" s="89">
        <v>7.77</v>
      </c>
      <c r="J22" s="32"/>
    </row>
    <row r="23" spans="1:17" ht="16.5" customHeight="1" thickBot="1">
      <c r="A23" s="87">
        <v>34</v>
      </c>
      <c r="B23" s="100" t="s">
        <v>197</v>
      </c>
      <c r="C23" s="91">
        <v>1</v>
      </c>
      <c r="D23" s="90">
        <v>5.6404841055040489</v>
      </c>
      <c r="E23" s="90">
        <v>-20.405872516380384</v>
      </c>
      <c r="F23" s="90">
        <v>3.79</v>
      </c>
      <c r="G23" s="88">
        <v>26.97</v>
      </c>
      <c r="J23" s="32"/>
    </row>
    <row r="24" spans="1:17" ht="16.5" customHeight="1">
      <c r="A24" s="54"/>
      <c r="B24" s="99"/>
      <c r="C24" s="55"/>
      <c r="D24" s="41"/>
      <c r="E24" s="41"/>
      <c r="F24" s="41"/>
      <c r="G24" s="41"/>
      <c r="J24" s="32"/>
    </row>
    <row r="25" spans="1:17" ht="16.5" customHeight="1">
      <c r="A25" s="103" t="s">
        <v>116</v>
      </c>
      <c r="B25" s="103"/>
      <c r="C25" s="104"/>
      <c r="D25" s="105"/>
      <c r="E25" s="105"/>
      <c r="F25" s="106"/>
      <c r="G25" s="107"/>
    </row>
    <row r="26" spans="1:17" ht="16.5" customHeight="1">
      <c r="A26" s="54"/>
      <c r="B26" s="99"/>
      <c r="C26" s="55"/>
      <c r="D26" s="41"/>
      <c r="E26" s="41"/>
      <c r="F26" s="41"/>
      <c r="G26" s="41"/>
      <c r="J26" s="32"/>
    </row>
    <row r="27" spans="1:17" ht="16.5" customHeight="1">
      <c r="A27" s="54"/>
      <c r="B27" s="99"/>
      <c r="C27" s="55"/>
      <c r="D27" s="41"/>
      <c r="E27" s="41"/>
      <c r="F27" s="41"/>
      <c r="G27" s="41"/>
    </row>
    <row r="28" spans="1:17" ht="16.5" customHeight="1">
      <c r="A28" s="18" t="s">
        <v>79</v>
      </c>
      <c r="B28" s="18"/>
      <c r="C28" s="18"/>
      <c r="D28" s="92"/>
      <c r="E28" s="18"/>
      <c r="F28" s="18"/>
      <c r="G28" s="18"/>
    </row>
    <row r="29" spans="1:17" s="71" customFormat="1" ht="16.5" customHeight="1" thickBot="1">
      <c r="A29" s="3"/>
      <c r="B29" s="3"/>
      <c r="C29" s="3"/>
      <c r="D29" s="33"/>
      <c r="E29" s="3"/>
      <c r="F29" s="3"/>
      <c r="G29" s="3"/>
      <c r="H29" s="98"/>
      <c r="I29" s="13"/>
      <c r="J29" s="96"/>
      <c r="K29"/>
      <c r="L29"/>
      <c r="M29"/>
      <c r="N29"/>
      <c r="O29"/>
      <c r="P29"/>
      <c r="Q29"/>
    </row>
    <row r="30" spans="1:17" ht="16.5" customHeight="1" thickBot="1">
      <c r="A30" s="68" t="s">
        <v>74</v>
      </c>
      <c r="B30" s="23" t="s">
        <v>10</v>
      </c>
      <c r="C30" s="70" t="s">
        <v>75</v>
      </c>
      <c r="D30" s="93" t="s">
        <v>35</v>
      </c>
      <c r="E30" s="23" t="s">
        <v>31</v>
      </c>
      <c r="F30" s="23" t="s">
        <v>36</v>
      </c>
      <c r="G30" s="24" t="s">
        <v>32</v>
      </c>
    </row>
    <row r="31" spans="1:17" ht="16.5" customHeight="1">
      <c r="A31" s="5">
        <v>21</v>
      </c>
      <c r="B31" s="65" t="s">
        <v>159</v>
      </c>
      <c r="C31" s="7">
        <v>0.502</v>
      </c>
      <c r="D31" s="28">
        <v>1.2847646819423195</v>
      </c>
      <c r="E31" s="8">
        <v>-29.538767206574111</v>
      </c>
      <c r="F31" s="8">
        <v>10.23</v>
      </c>
      <c r="G31" s="22">
        <v>70.38</v>
      </c>
    </row>
    <row r="32" spans="1:17" ht="16.5" customHeight="1">
      <c r="A32" s="5">
        <v>28</v>
      </c>
      <c r="B32" s="65" t="s">
        <v>179</v>
      </c>
      <c r="C32" s="7">
        <v>0.60799999999999998</v>
      </c>
      <c r="D32" s="28">
        <v>1.4269093717555221</v>
      </c>
      <c r="E32" s="8">
        <v>-29.548892366984521</v>
      </c>
      <c r="F32" s="8">
        <v>10.28</v>
      </c>
      <c r="G32" s="22">
        <v>71.28</v>
      </c>
    </row>
    <row r="33" spans="1:17" ht="16.5">
      <c r="A33" s="5">
        <v>36</v>
      </c>
      <c r="B33" s="65" t="s">
        <v>202</v>
      </c>
      <c r="C33" s="7">
        <v>0.624</v>
      </c>
      <c r="D33" s="28">
        <v>1.3456838347194067</v>
      </c>
      <c r="E33" s="8">
        <v>-29.56914268780535</v>
      </c>
      <c r="F33" s="8">
        <v>10.32</v>
      </c>
      <c r="G33" s="22">
        <v>71</v>
      </c>
      <c r="K33" s="32"/>
      <c r="L33" s="32"/>
      <c r="M33" s="32"/>
      <c r="N33" s="32"/>
      <c r="O33" s="32"/>
      <c r="P33" s="32"/>
    </row>
    <row r="34" spans="1:17" ht="16.5" customHeight="1">
      <c r="A34" s="5">
        <v>41</v>
      </c>
      <c r="B34" s="65" t="s">
        <v>205</v>
      </c>
      <c r="C34" s="7">
        <v>0.59</v>
      </c>
      <c r="D34" s="28">
        <v>1.3050710662013483</v>
      </c>
      <c r="E34" s="8">
        <v>-29.548892366984521</v>
      </c>
      <c r="F34" s="8">
        <v>10.32</v>
      </c>
      <c r="G34" s="22">
        <v>71.31</v>
      </c>
      <c r="K34" s="32"/>
      <c r="L34" s="32"/>
      <c r="M34" s="32"/>
      <c r="N34" s="32"/>
      <c r="O34" s="32"/>
      <c r="P34" s="32"/>
      <c r="Q34" s="32"/>
    </row>
    <row r="35" spans="1:17" ht="16.5" customHeight="1">
      <c r="A35" s="5">
        <v>46</v>
      </c>
      <c r="B35" s="65" t="s">
        <v>208</v>
      </c>
      <c r="C35" s="7">
        <v>0.504</v>
      </c>
      <c r="D35" s="28">
        <v>1.2949178740718335</v>
      </c>
      <c r="E35" s="8">
        <v>-29.559017527394932</v>
      </c>
      <c r="F35" s="8">
        <v>10.24</v>
      </c>
      <c r="G35" s="22">
        <v>70.88</v>
      </c>
    </row>
    <row r="36" spans="1:17" ht="16.5" customHeight="1">
      <c r="A36" s="5">
        <v>53</v>
      </c>
      <c r="B36" s="65" t="s">
        <v>213</v>
      </c>
      <c r="C36" s="7">
        <v>0.436</v>
      </c>
      <c r="D36" s="28">
        <v>1.183232760647174</v>
      </c>
      <c r="E36" s="8">
        <v>-29.56914268780535</v>
      </c>
      <c r="F36" s="8">
        <v>10.44</v>
      </c>
      <c r="G36" s="22">
        <v>71.650000000000006</v>
      </c>
    </row>
    <row r="37" spans="1:17" ht="16.5" customHeight="1">
      <c r="A37" s="5">
        <v>60</v>
      </c>
      <c r="B37" s="65" t="s">
        <v>216</v>
      </c>
      <c r="C37" s="7">
        <v>0.503</v>
      </c>
      <c r="D37" s="28">
        <v>1.2339987212947463</v>
      </c>
      <c r="E37" s="8">
        <v>-29.56914268780535</v>
      </c>
      <c r="F37" s="8">
        <v>10.29</v>
      </c>
      <c r="G37" s="22">
        <v>71.180000000000007</v>
      </c>
    </row>
    <row r="38" spans="1:17" ht="16.5" customHeight="1">
      <c r="A38" s="5">
        <v>68</v>
      </c>
      <c r="B38" s="65" t="s">
        <v>221</v>
      </c>
      <c r="C38" s="7">
        <v>0.65800000000000003</v>
      </c>
      <c r="D38" s="28">
        <v>1.3050710662013483</v>
      </c>
      <c r="E38" s="8">
        <v>-29.538767206574111</v>
      </c>
      <c r="F38" s="8">
        <v>10.33</v>
      </c>
      <c r="G38" s="22">
        <v>71.349999999999994</v>
      </c>
      <c r="J38" s="32"/>
      <c r="K38" s="32"/>
      <c r="L38" s="32"/>
      <c r="M38" s="32"/>
      <c r="N38" s="32"/>
      <c r="O38" s="32"/>
      <c r="P38" s="32"/>
      <c r="Q38" s="71"/>
    </row>
    <row r="39" spans="1:17" s="32" customFormat="1" ht="16.5" customHeight="1">
      <c r="A39" s="5">
        <v>75</v>
      </c>
      <c r="B39" s="65" t="s">
        <v>224</v>
      </c>
      <c r="C39" s="7">
        <v>0.47899999999999998</v>
      </c>
      <c r="D39" s="28">
        <v>1.2035391449062032</v>
      </c>
      <c r="E39" s="8">
        <v>-29.56914268780535</v>
      </c>
      <c r="F39" s="8">
        <v>10.199999999999999</v>
      </c>
      <c r="G39" s="22">
        <v>70.33</v>
      </c>
      <c r="Q39"/>
    </row>
    <row r="40" spans="1:17" ht="16.5" customHeight="1">
      <c r="A40" s="5">
        <v>83</v>
      </c>
      <c r="B40" s="65" t="s">
        <v>229</v>
      </c>
      <c r="C40" s="7">
        <v>0.65300000000000002</v>
      </c>
      <c r="D40" s="28">
        <v>1.2543051055537755</v>
      </c>
      <c r="E40" s="8">
        <v>-29.478016244111618</v>
      </c>
      <c r="F40" s="8">
        <v>10.15</v>
      </c>
      <c r="G40" s="22">
        <v>69.28</v>
      </c>
      <c r="K40" s="32"/>
      <c r="L40" s="32"/>
      <c r="M40" s="32"/>
      <c r="N40" s="32"/>
      <c r="O40" s="32"/>
      <c r="P40" s="32"/>
    </row>
    <row r="41" spans="1:17" ht="16.5" customHeight="1">
      <c r="A41" s="5">
        <v>90</v>
      </c>
      <c r="B41" s="65" t="s">
        <v>232</v>
      </c>
      <c r="C41" s="7">
        <v>0.626</v>
      </c>
      <c r="D41" s="28">
        <v>1.2441519134242611</v>
      </c>
      <c r="E41" s="8">
        <v>-29.508391725342864</v>
      </c>
      <c r="F41" s="8">
        <v>10.1</v>
      </c>
      <c r="G41" s="22">
        <v>69.48</v>
      </c>
    </row>
    <row r="42" spans="1:17" ht="16.5" customHeight="1">
      <c r="A42" s="5">
        <v>98</v>
      </c>
      <c r="B42" s="65" t="s">
        <v>237</v>
      </c>
      <c r="C42" s="7">
        <v>0.46700000000000003</v>
      </c>
      <c r="D42" s="28">
        <v>1.1121604157405725</v>
      </c>
      <c r="E42" s="8">
        <v>-29.478016244111618</v>
      </c>
      <c r="F42" s="8">
        <v>10.26</v>
      </c>
      <c r="G42" s="22">
        <v>70.7</v>
      </c>
    </row>
    <row r="43" spans="1:17" ht="16.5" customHeight="1">
      <c r="A43" s="5">
        <v>106</v>
      </c>
      <c r="B43" s="65" t="s">
        <v>240</v>
      </c>
      <c r="C43" s="7">
        <v>0.51600000000000001</v>
      </c>
      <c r="D43" s="28">
        <v>1.3050710662013483</v>
      </c>
      <c r="E43" s="8">
        <v>-29.45776592329079</v>
      </c>
      <c r="F43" s="8">
        <v>10.34</v>
      </c>
      <c r="G43" s="22">
        <v>71.22</v>
      </c>
    </row>
    <row r="44" spans="1:17" ht="16.5" customHeight="1">
      <c r="A44" s="5">
        <v>113</v>
      </c>
      <c r="B44" s="65" t="s">
        <v>245</v>
      </c>
      <c r="C44" s="7">
        <v>0.64</v>
      </c>
      <c r="D44" s="28">
        <v>1.3761434111079498</v>
      </c>
      <c r="E44" s="8">
        <v>-29.417265281649133</v>
      </c>
      <c r="F44" s="8">
        <v>10.38</v>
      </c>
      <c r="G44" s="22">
        <v>71.09</v>
      </c>
    </row>
    <row r="45" spans="1:17" ht="16.5" customHeight="1">
      <c r="A45" s="5">
        <v>120</v>
      </c>
      <c r="B45" s="65" t="s">
        <v>248</v>
      </c>
      <c r="C45" s="7">
        <v>0.58899999999999997</v>
      </c>
      <c r="D45" s="28">
        <v>1.2035391449062032</v>
      </c>
      <c r="E45" s="8">
        <v>-29.508391725342864</v>
      </c>
      <c r="F45" s="8">
        <v>10.44</v>
      </c>
      <c r="G45" s="22">
        <v>70.7</v>
      </c>
    </row>
    <row r="46" spans="1:17" ht="16.5" customHeight="1" thickBot="1">
      <c r="A46" s="9">
        <v>128</v>
      </c>
      <c r="B46" s="10" t="s">
        <v>253</v>
      </c>
      <c r="C46" s="11">
        <v>0.46800000000000003</v>
      </c>
      <c r="D46" s="59">
        <v>1.2441519134242611</v>
      </c>
      <c r="E46" s="30">
        <v>-29.559017527394932</v>
      </c>
      <c r="F46" s="30">
        <v>10.5</v>
      </c>
      <c r="G46" s="31">
        <v>70.92</v>
      </c>
    </row>
    <row r="47" spans="1:17" ht="16.5" customHeight="1">
      <c r="A47" s="3"/>
      <c r="B47" s="3"/>
      <c r="C47" s="34" t="s">
        <v>33</v>
      </c>
      <c r="D47" s="28">
        <f>AVERAGE(D31:D46)</f>
        <v>1.2701694682561422</v>
      </c>
      <c r="E47" s="28">
        <f>AVERAGE(E31:E46)</f>
        <v>-29.526110756061087</v>
      </c>
      <c r="F47" s="28">
        <f>AVERAGE(F31:F46)</f>
        <v>10.30125</v>
      </c>
      <c r="G47" s="35">
        <f>AVERAGE(G31:G46)</f>
        <v>70.796875000000014</v>
      </c>
    </row>
    <row r="48" spans="1:17" ht="16.5" customHeight="1" thickBot="1">
      <c r="A48" s="3"/>
      <c r="B48" s="3"/>
      <c r="C48" s="25" t="s">
        <v>34</v>
      </c>
      <c r="D48" s="39">
        <f>STDEV(D31:D46)</f>
        <v>7.7587817329783509E-2</v>
      </c>
      <c r="E48" s="39">
        <f>STDEV(E31:E46)</f>
        <v>4.6692983480306968E-2</v>
      </c>
      <c r="F48" s="39">
        <f>STDEV(F31:F46)</f>
        <v>0.10707474025184464</v>
      </c>
      <c r="G48" s="40">
        <f>STDEV(G31:G46)</f>
        <v>0.65580198993293715</v>
      </c>
    </row>
    <row r="49" spans="1:7" ht="16.5" customHeight="1">
      <c r="A49" s="3"/>
      <c r="B49" s="3"/>
      <c r="C49" s="67"/>
      <c r="D49" s="66"/>
      <c r="E49" s="66"/>
      <c r="F49" s="66"/>
      <c r="G49" s="66"/>
    </row>
    <row r="50" spans="1:7" ht="16.5" customHeight="1">
      <c r="A50" s="3"/>
      <c r="B50" s="3"/>
      <c r="C50" s="3"/>
      <c r="D50" s="33"/>
      <c r="E50" s="3"/>
      <c r="F50" s="3"/>
      <c r="G50" s="3"/>
    </row>
    <row r="51" spans="1:7" ht="16.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91" spans="12:12">
      <c r="L91" s="32"/>
    </row>
  </sheetData>
  <sortState ref="J6:P23">
    <sortCondition ref="K6:K23"/>
  </sortState>
  <phoneticPr fontId="13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G41"/>
  <sheetViews>
    <sheetView workbookViewId="0">
      <selection activeCell="H39" sqref="H39"/>
    </sheetView>
  </sheetViews>
  <sheetFormatPr defaultRowHeight="15"/>
  <sheetData>
    <row r="1" spans="1:7">
      <c r="A1">
        <v>15</v>
      </c>
      <c r="B1" t="s">
        <v>142</v>
      </c>
      <c r="C1">
        <v>1</v>
      </c>
      <c r="D1">
        <v>6.5339650129013265</v>
      </c>
      <c r="E1">
        <v>-23.271292912527642</v>
      </c>
      <c r="F1">
        <v>1.84</v>
      </c>
      <c r="G1">
        <v>10.92</v>
      </c>
    </row>
    <row r="2" spans="1:7" hidden="1">
      <c r="A2">
        <v>16</v>
      </c>
      <c r="B2" t="s">
        <v>145</v>
      </c>
      <c r="C2">
        <v>1</v>
      </c>
      <c r="D2">
        <v>7.3969863439100614</v>
      </c>
      <c r="E2">
        <v>-20.385622195559559</v>
      </c>
      <c r="F2">
        <v>2.31</v>
      </c>
      <c r="G2">
        <v>16.73</v>
      </c>
    </row>
    <row r="3" spans="1:7" hidden="1">
      <c r="A3">
        <v>17</v>
      </c>
      <c r="B3" t="s">
        <v>148</v>
      </c>
      <c r="C3">
        <v>1</v>
      </c>
      <c r="D3">
        <v>5.4780330314318162</v>
      </c>
      <c r="E3">
        <v>-18.937724256870311</v>
      </c>
      <c r="F3">
        <v>5.24</v>
      </c>
      <c r="G3">
        <v>26.9</v>
      </c>
    </row>
    <row r="4" spans="1:7" hidden="1">
      <c r="A4">
        <v>18</v>
      </c>
      <c r="B4" t="s">
        <v>151</v>
      </c>
      <c r="C4">
        <v>1</v>
      </c>
      <c r="D4">
        <v>4.0261265569112403</v>
      </c>
      <c r="E4">
        <v>-21.033632461826073</v>
      </c>
      <c r="F4">
        <v>4.53</v>
      </c>
      <c r="G4">
        <v>26.55</v>
      </c>
    </row>
    <row r="5" spans="1:7" hidden="1">
      <c r="A5">
        <v>19</v>
      </c>
      <c r="B5" t="s">
        <v>154</v>
      </c>
      <c r="C5">
        <v>1</v>
      </c>
      <c r="D5">
        <v>4.2393435916310453</v>
      </c>
      <c r="E5">
        <v>-23.919303178794156</v>
      </c>
      <c r="F5">
        <v>1.5</v>
      </c>
      <c r="G5">
        <v>8.56</v>
      </c>
    </row>
    <row r="6" spans="1:7" hidden="1">
      <c r="A6">
        <v>20</v>
      </c>
      <c r="B6" t="s">
        <v>90</v>
      </c>
      <c r="C6">
        <v>1</v>
      </c>
      <c r="D6">
        <v>-14.107474586401695</v>
      </c>
      <c r="E6" t="e">
        <v>#VALUE!</v>
      </c>
      <c r="F6">
        <v>0</v>
      </c>
      <c r="G6">
        <v>0</v>
      </c>
    </row>
    <row r="7" spans="1:7">
      <c r="A7">
        <v>21</v>
      </c>
      <c r="B7" t="s">
        <v>159</v>
      </c>
      <c r="C7">
        <v>0.502</v>
      </c>
      <c r="D7">
        <v>1.2847646819423195</v>
      </c>
      <c r="E7">
        <v>-29.538767206574111</v>
      </c>
      <c r="F7">
        <v>10.23</v>
      </c>
      <c r="G7">
        <v>70.38</v>
      </c>
    </row>
    <row r="8" spans="1:7" hidden="1">
      <c r="A8">
        <v>22</v>
      </c>
      <c r="B8" t="s">
        <v>162</v>
      </c>
      <c r="C8">
        <v>1</v>
      </c>
      <c r="D8">
        <v>5.6506372976335628</v>
      </c>
      <c r="E8">
        <v>-20.517249280894944</v>
      </c>
      <c r="F8">
        <v>1.81</v>
      </c>
      <c r="G8">
        <v>13.23</v>
      </c>
    </row>
    <row r="9" spans="1:7" hidden="1">
      <c r="A9">
        <v>23</v>
      </c>
      <c r="B9" t="s">
        <v>165</v>
      </c>
      <c r="C9">
        <v>1</v>
      </c>
      <c r="D9">
        <v>7.2446884619673426</v>
      </c>
      <c r="E9">
        <v>-21.732268530144665</v>
      </c>
      <c r="F9">
        <v>4.07</v>
      </c>
      <c r="G9">
        <v>23.44</v>
      </c>
    </row>
    <row r="10" spans="1:7" hidden="1">
      <c r="A10">
        <v>24</v>
      </c>
      <c r="B10" t="s">
        <v>168</v>
      </c>
      <c r="C10">
        <v>1</v>
      </c>
      <c r="D10">
        <v>5.8029351795762816</v>
      </c>
      <c r="E10">
        <v>-20.274245431044999</v>
      </c>
      <c r="F10">
        <v>1.45</v>
      </c>
      <c r="G10">
        <v>10.14</v>
      </c>
    </row>
    <row r="11" spans="1:7" hidden="1">
      <c r="A11">
        <v>25</v>
      </c>
      <c r="B11" t="s">
        <v>171</v>
      </c>
      <c r="C11">
        <v>1</v>
      </c>
      <c r="D11">
        <v>8.787973665653551</v>
      </c>
      <c r="E11">
        <v>-21.367762755369746</v>
      </c>
      <c r="F11">
        <v>4.37</v>
      </c>
      <c r="G11">
        <v>22.5</v>
      </c>
    </row>
    <row r="12" spans="1:7" hidden="1">
      <c r="A12">
        <v>26</v>
      </c>
      <c r="B12" t="s">
        <v>174</v>
      </c>
      <c r="C12">
        <v>1</v>
      </c>
      <c r="D12">
        <v>6.9400926980819087</v>
      </c>
      <c r="E12">
        <v>-19.373106154518126</v>
      </c>
      <c r="F12">
        <v>2.1</v>
      </c>
      <c r="G12">
        <v>14.36</v>
      </c>
    </row>
    <row r="13" spans="1:7" hidden="1">
      <c r="A13">
        <v>27</v>
      </c>
      <c r="B13" t="s">
        <v>90</v>
      </c>
      <c r="C13">
        <v>1</v>
      </c>
      <c r="D13">
        <v>-17.305730107198769</v>
      </c>
      <c r="E13" t="e">
        <v>#VALUE!</v>
      </c>
      <c r="F13">
        <v>0</v>
      </c>
      <c r="G13">
        <v>0</v>
      </c>
    </row>
    <row r="14" spans="1:7">
      <c r="A14">
        <v>28</v>
      </c>
      <c r="B14" t="s">
        <v>179</v>
      </c>
      <c r="C14">
        <v>0.60799999999999998</v>
      </c>
      <c r="D14">
        <v>1.4269093717555221</v>
      </c>
      <c r="E14">
        <v>-29.548892366984521</v>
      </c>
      <c r="F14">
        <v>10.28</v>
      </c>
      <c r="G14">
        <v>71.28</v>
      </c>
    </row>
    <row r="15" spans="1:7" hidden="1">
      <c r="A15">
        <v>29</v>
      </c>
      <c r="B15" t="s">
        <v>182</v>
      </c>
      <c r="C15">
        <v>1</v>
      </c>
      <c r="D15">
        <v>-0.47173755646369286</v>
      </c>
      <c r="E15">
        <v>-22.177775588202891</v>
      </c>
      <c r="F15">
        <v>8.8699999999999992</v>
      </c>
      <c r="G15">
        <v>45.98</v>
      </c>
    </row>
    <row r="16" spans="1:7" hidden="1">
      <c r="A16">
        <v>30</v>
      </c>
      <c r="B16" t="s">
        <v>185</v>
      </c>
      <c r="C16">
        <v>1</v>
      </c>
      <c r="D16">
        <v>4.401794665703278</v>
      </c>
      <c r="E16">
        <v>-20.304620912276246</v>
      </c>
      <c r="F16">
        <v>4.8499999999999996</v>
      </c>
      <c r="G16">
        <v>27.71</v>
      </c>
    </row>
    <row r="17" spans="1:7" hidden="1">
      <c r="A17">
        <v>31</v>
      </c>
      <c r="B17" t="s">
        <v>188</v>
      </c>
      <c r="C17">
        <v>1</v>
      </c>
      <c r="D17">
        <v>5.9349266772599698</v>
      </c>
      <c r="E17">
        <v>-18.947849417280725</v>
      </c>
      <c r="F17">
        <v>5.13</v>
      </c>
      <c r="G17">
        <v>26.13</v>
      </c>
    </row>
    <row r="18" spans="1:7" hidden="1">
      <c r="A18">
        <v>32</v>
      </c>
      <c r="B18" t="s">
        <v>191</v>
      </c>
      <c r="C18">
        <v>1</v>
      </c>
      <c r="D18">
        <v>4.8485351194019159</v>
      </c>
      <c r="E18">
        <v>-25.782332694310394</v>
      </c>
      <c r="F18">
        <v>1.0900000000000001</v>
      </c>
      <c r="G18">
        <v>7.8</v>
      </c>
    </row>
    <row r="19" spans="1:7" hidden="1">
      <c r="A19">
        <v>33</v>
      </c>
      <c r="B19" t="s">
        <v>194</v>
      </c>
      <c r="C19">
        <v>1</v>
      </c>
      <c r="D19">
        <v>4.625164892552597</v>
      </c>
      <c r="E19">
        <v>-22.927037458573555</v>
      </c>
      <c r="F19">
        <v>1.47</v>
      </c>
      <c r="G19">
        <v>7.77</v>
      </c>
    </row>
    <row r="20" spans="1:7" hidden="1">
      <c r="A20">
        <v>34</v>
      </c>
      <c r="B20" t="s">
        <v>197</v>
      </c>
      <c r="C20">
        <v>1</v>
      </c>
      <c r="D20">
        <v>5.6404841055040489</v>
      </c>
      <c r="E20">
        <v>-20.405872516380384</v>
      </c>
      <c r="F20">
        <v>3.79</v>
      </c>
      <c r="G20">
        <v>26.97</v>
      </c>
    </row>
    <row r="21" spans="1:7" hidden="1">
      <c r="A21">
        <v>35</v>
      </c>
      <c r="B21" t="s">
        <v>90</v>
      </c>
      <c r="C21">
        <v>1</v>
      </c>
      <c r="D21">
        <v>-17.001134343313332</v>
      </c>
      <c r="E21" t="e">
        <v>#VALUE!</v>
      </c>
      <c r="F21">
        <v>0</v>
      </c>
      <c r="G21">
        <v>0</v>
      </c>
    </row>
    <row r="22" spans="1:7">
      <c r="A22">
        <v>36</v>
      </c>
      <c r="B22" t="s">
        <v>202</v>
      </c>
      <c r="C22">
        <v>0.624</v>
      </c>
      <c r="D22">
        <v>1.3456838347194067</v>
      </c>
      <c r="E22">
        <v>-29.56914268780535</v>
      </c>
      <c r="F22">
        <v>10.32</v>
      </c>
      <c r="G22">
        <v>71</v>
      </c>
    </row>
    <row r="23" spans="1:7">
      <c r="A23">
        <v>41</v>
      </c>
      <c r="B23" t="s">
        <v>205</v>
      </c>
      <c r="C23">
        <v>0.59</v>
      </c>
      <c r="D23">
        <v>1.3050710662013483</v>
      </c>
      <c r="E23">
        <v>-29.548892366984521</v>
      </c>
      <c r="F23">
        <v>10.32</v>
      </c>
      <c r="G23">
        <v>71.31</v>
      </c>
    </row>
    <row r="24" spans="1:7">
      <c r="A24">
        <v>45</v>
      </c>
      <c r="B24" t="s">
        <v>208</v>
      </c>
      <c r="C24">
        <v>0.504</v>
      </c>
      <c r="D24">
        <v>-20.341534553923612</v>
      </c>
      <c r="E24" t="e">
        <v>#VALUE!</v>
      </c>
      <c r="F24">
        <v>0</v>
      </c>
      <c r="G24">
        <v>0</v>
      </c>
    </row>
    <row r="25" spans="1:7" hidden="1">
      <c r="A25">
        <v>46</v>
      </c>
      <c r="B25" t="s">
        <v>90</v>
      </c>
      <c r="C25">
        <v>1</v>
      </c>
      <c r="D25">
        <v>1.2949178740718335</v>
      </c>
      <c r="E25">
        <v>-29.559017527394932</v>
      </c>
      <c r="F25">
        <v>5.16</v>
      </c>
      <c r="G25">
        <v>35.72</v>
      </c>
    </row>
    <row r="26" spans="1:7">
      <c r="A26">
        <v>53</v>
      </c>
      <c r="B26" t="s">
        <v>213</v>
      </c>
      <c r="C26">
        <v>0.436</v>
      </c>
      <c r="D26">
        <v>1.183232760647174</v>
      </c>
      <c r="E26">
        <v>-29.56914268780535</v>
      </c>
      <c r="F26">
        <v>10.44</v>
      </c>
      <c r="G26">
        <v>71.650000000000006</v>
      </c>
    </row>
    <row r="27" spans="1:7">
      <c r="A27">
        <v>60</v>
      </c>
      <c r="B27" t="s">
        <v>216</v>
      </c>
      <c r="C27">
        <v>0.503</v>
      </c>
      <c r="D27">
        <v>1.2339987212947463</v>
      </c>
      <c r="E27">
        <v>-29.56914268780535</v>
      </c>
      <c r="F27">
        <v>10.29</v>
      </c>
      <c r="G27">
        <v>71.180000000000007</v>
      </c>
    </row>
    <row r="28" spans="1:7" hidden="1">
      <c r="A28">
        <v>61</v>
      </c>
      <c r="B28" t="s">
        <v>90</v>
      </c>
      <c r="C28">
        <v>1</v>
      </c>
      <c r="D28">
        <v>-19.458206838655848</v>
      </c>
      <c r="E28" t="e">
        <v>#VALUE!</v>
      </c>
      <c r="F28">
        <v>0</v>
      </c>
      <c r="G28">
        <v>0</v>
      </c>
    </row>
    <row r="29" spans="1:7">
      <c r="A29">
        <v>68</v>
      </c>
      <c r="B29" t="s">
        <v>221</v>
      </c>
      <c r="C29">
        <v>0.65800000000000003</v>
      </c>
      <c r="D29">
        <v>1.3050710662013483</v>
      </c>
      <c r="E29">
        <v>-29.538767206574111</v>
      </c>
      <c r="F29">
        <v>10.33</v>
      </c>
      <c r="G29">
        <v>71.349999999999994</v>
      </c>
    </row>
    <row r="30" spans="1:7">
      <c r="A30">
        <v>75</v>
      </c>
      <c r="B30" t="s">
        <v>224</v>
      </c>
      <c r="C30">
        <v>0.47899999999999998</v>
      </c>
      <c r="D30">
        <v>1.2035391449062032</v>
      </c>
      <c r="E30">
        <v>-29.56914268780535</v>
      </c>
      <c r="F30">
        <v>10.199999999999999</v>
      </c>
      <c r="G30">
        <v>70.33</v>
      </c>
    </row>
    <row r="31" spans="1:7" hidden="1">
      <c r="A31">
        <v>76</v>
      </c>
      <c r="B31" t="s">
        <v>90</v>
      </c>
      <c r="C31">
        <v>1</v>
      </c>
      <c r="D31">
        <v>-22.483858093251175</v>
      </c>
      <c r="E31" t="e">
        <v>#VALUE!</v>
      </c>
      <c r="F31">
        <v>0</v>
      </c>
      <c r="G31">
        <v>0</v>
      </c>
    </row>
    <row r="32" spans="1:7">
      <c r="A32">
        <v>83</v>
      </c>
      <c r="B32" t="s">
        <v>229</v>
      </c>
      <c r="C32">
        <v>0.65300000000000002</v>
      </c>
      <c r="D32">
        <v>1.2543051055537755</v>
      </c>
      <c r="E32">
        <v>-29.478016244111618</v>
      </c>
      <c r="F32">
        <v>10.15</v>
      </c>
      <c r="G32">
        <v>69.28</v>
      </c>
    </row>
    <row r="33" spans="1:7">
      <c r="A33">
        <v>90</v>
      </c>
      <c r="B33" t="s">
        <v>232</v>
      </c>
      <c r="C33">
        <v>0.626</v>
      </c>
      <c r="D33">
        <v>1.2441519134242611</v>
      </c>
      <c r="E33">
        <v>-29.508391725342864</v>
      </c>
      <c r="F33">
        <v>10.1</v>
      </c>
      <c r="G33">
        <v>69.48</v>
      </c>
    </row>
    <row r="34" spans="1:7" hidden="1">
      <c r="A34">
        <v>91</v>
      </c>
      <c r="B34" t="s">
        <v>90</v>
      </c>
      <c r="C34">
        <v>1</v>
      </c>
      <c r="D34">
        <v>-20.240002632628464</v>
      </c>
      <c r="E34" t="e">
        <v>#VALUE!</v>
      </c>
      <c r="F34">
        <v>0</v>
      </c>
      <c r="G34">
        <v>0</v>
      </c>
    </row>
    <row r="35" spans="1:7">
      <c r="A35">
        <v>98</v>
      </c>
      <c r="B35" t="s">
        <v>237</v>
      </c>
      <c r="C35">
        <v>0.46700000000000003</v>
      </c>
      <c r="D35">
        <v>1.1121604157405725</v>
      </c>
      <c r="E35">
        <v>-29.478016244111618</v>
      </c>
      <c r="F35">
        <v>10.26</v>
      </c>
      <c r="G35">
        <v>70.7</v>
      </c>
    </row>
    <row r="36" spans="1:7">
      <c r="A36">
        <v>105</v>
      </c>
      <c r="B36" t="s">
        <v>240</v>
      </c>
      <c r="C36">
        <v>0.51600000000000001</v>
      </c>
      <c r="D36">
        <v>-24.656641208967283</v>
      </c>
      <c r="E36" t="e">
        <v>#VALUE!</v>
      </c>
      <c r="F36">
        <v>0</v>
      </c>
      <c r="G36">
        <v>0</v>
      </c>
    </row>
    <row r="37" spans="1:7" hidden="1">
      <c r="A37">
        <v>106</v>
      </c>
      <c r="B37" t="s">
        <v>90</v>
      </c>
      <c r="C37">
        <v>1</v>
      </c>
      <c r="D37">
        <v>1.3050710662013483</v>
      </c>
      <c r="E37">
        <v>-29.45776592329079</v>
      </c>
      <c r="F37">
        <v>5.34</v>
      </c>
      <c r="G37">
        <v>36.75</v>
      </c>
    </row>
    <row r="38" spans="1:7">
      <c r="A38">
        <v>113</v>
      </c>
      <c r="B38" t="s">
        <v>245</v>
      </c>
      <c r="C38">
        <v>0.64</v>
      </c>
      <c r="D38">
        <v>1.3761434111079498</v>
      </c>
      <c r="E38">
        <v>-29.417265281649133</v>
      </c>
      <c r="F38">
        <v>10.38</v>
      </c>
      <c r="G38">
        <v>71.09</v>
      </c>
    </row>
    <row r="39" spans="1:7">
      <c r="A39">
        <v>120</v>
      </c>
      <c r="B39" t="s">
        <v>248</v>
      </c>
      <c r="C39">
        <v>0.58899999999999997</v>
      </c>
      <c r="D39">
        <v>1.2035391449062032</v>
      </c>
      <c r="E39">
        <v>-29.508391725342864</v>
      </c>
      <c r="F39">
        <v>10.44</v>
      </c>
      <c r="G39">
        <v>70.7</v>
      </c>
    </row>
    <row r="40" spans="1:7" hidden="1">
      <c r="A40">
        <v>121</v>
      </c>
      <c r="B40" t="s">
        <v>90</v>
      </c>
      <c r="C40">
        <v>1</v>
      </c>
      <c r="D40">
        <v>-24.047449681196412</v>
      </c>
      <c r="E40" t="e">
        <v>#VALUE!</v>
      </c>
      <c r="F40">
        <v>0</v>
      </c>
      <c r="G40">
        <v>0</v>
      </c>
    </row>
    <row r="41" spans="1:7">
      <c r="A41">
        <v>128</v>
      </c>
      <c r="B41" t="s">
        <v>253</v>
      </c>
      <c r="C41">
        <v>0.46800000000000003</v>
      </c>
      <c r="D41">
        <v>1.2441519134242611</v>
      </c>
      <c r="E41">
        <v>-29.559017527394932</v>
      </c>
      <c r="F41">
        <v>10.5</v>
      </c>
      <c r="G41">
        <v>70.92</v>
      </c>
    </row>
  </sheetData>
  <autoFilter ref="A1:G41">
    <filterColumn colId="1">
      <filters>
        <filter val="iACET C1"/>
        <filter val="iACET C10"/>
        <filter val="iACET C11"/>
        <filter val="iACET C12"/>
        <filter val="iACET C2"/>
        <filter val="iACET C3"/>
        <filter val="iACET C4"/>
        <filter val="iACET C5"/>
        <filter val="iACET C6"/>
        <filter val="iACET C7"/>
        <filter val="iACET C8"/>
        <filter val="iACET C9"/>
        <filter val="iACET D1"/>
        <filter val="iACET D2"/>
        <filter val="iACET D3"/>
        <filter val="iACET D4"/>
      </filters>
    </filterColumn>
  </autoFilter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RAW DATA</vt:lpstr>
      <vt:lpstr>CORRECTED DATA</vt:lpstr>
      <vt:lpstr>DATA SUMMARY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Lenovo's User</dc:creator>
  <cp:lastModifiedBy>Naomi Geeraert</cp:lastModifiedBy>
  <cp:lastPrinted>2019-09-25T04:03:47Z</cp:lastPrinted>
  <dcterms:created xsi:type="dcterms:W3CDTF">2013-01-18T05:43:38Z</dcterms:created>
  <dcterms:modified xsi:type="dcterms:W3CDTF">2019-10-05T14:17:43Z</dcterms:modified>
</cp:coreProperties>
</file>