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095" windowHeight="8460" activeTab="0"/>
  </bookViews>
  <sheets>
    <sheet name="d15N_d18O_NOx_with blank" sheetId="1" r:id="rId1"/>
  </sheets>
  <externalReferences>
    <externalReference r:id="rId4"/>
  </externalReferences>
  <definedNames>
    <definedName name="CO2_CNS_method.wke">#REF!</definedName>
    <definedName name="N2_CNS_method.wke">#REF!</definedName>
    <definedName name="SO2_CNS_method.wke">#REF!</definedName>
  </definedNames>
  <calcPr fullCalcOnLoad="1"/>
</workbook>
</file>

<file path=xl/sharedStrings.xml><?xml version="1.0" encoding="utf-8"?>
<sst xmlns="http://schemas.openxmlformats.org/spreadsheetml/2006/main" count="96" uniqueCount="46">
  <si>
    <t>Fill in data on standards in green area</t>
  </si>
  <si>
    <t>Corrections based on eq. in Casciotti et al. 2002</t>
  </si>
  <si>
    <t>References used</t>
  </si>
  <si>
    <t>USGS 34</t>
  </si>
  <si>
    <t>USGS 35</t>
  </si>
  <si>
    <t xml:space="preserve">Linear regression: </t>
  </si>
  <si>
    <t>d15N</t>
  </si>
  <si>
    <t>Measured values:</t>
  </si>
  <si>
    <t>(corrected=slope*measured+intercept)</t>
  </si>
  <si>
    <t>intercept</t>
  </si>
  <si>
    <t>Average</t>
  </si>
  <si>
    <t>Stdev</t>
  </si>
  <si>
    <t>Reference values</t>
  </si>
  <si>
    <t>Dd</t>
  </si>
  <si>
    <t>Blank data</t>
  </si>
  <si>
    <t xml:space="preserve">Area </t>
  </si>
  <si>
    <t>d18O</t>
  </si>
  <si>
    <t>Blank</t>
  </si>
  <si>
    <t>Avg</t>
  </si>
  <si>
    <t>Linear regression</t>
  </si>
  <si>
    <t>Blank corrected</t>
  </si>
  <si>
    <t>SampleID</t>
  </si>
  <si>
    <t>measured</t>
  </si>
  <si>
    <t>calibrated</t>
  </si>
  <si>
    <t>corrected</t>
  </si>
  <si>
    <t>S21 GW</t>
  </si>
  <si>
    <t>S19 GW</t>
  </si>
  <si>
    <t>S25 GW</t>
  </si>
  <si>
    <t>S04 GW</t>
  </si>
  <si>
    <t>S11 GW</t>
  </si>
  <si>
    <t>L04 GW</t>
  </si>
  <si>
    <t>nmol</t>
  </si>
  <si>
    <t xml:space="preserve">USGS 34 </t>
  </si>
  <si>
    <t>Area all</t>
  </si>
  <si>
    <t>Extra standard</t>
  </si>
  <si>
    <t>Measured</t>
  </si>
  <si>
    <t>Reference</t>
  </si>
  <si>
    <t>mass</t>
  </si>
  <si>
    <t>slope</t>
  </si>
  <si>
    <t>volume inj.</t>
  </si>
  <si>
    <t>(ml)</t>
  </si>
  <si>
    <t>n</t>
  </si>
  <si>
    <t>concentration</t>
  </si>
  <si>
    <t>µM</t>
  </si>
  <si>
    <t>Only indicative</t>
  </si>
  <si>
    <t>Denitrifier calibrations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</si>
</sst>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[$-809]dd\ mmmm\ yyyy"/>
    <numFmt numFmtId="171" formatCode="0.0000000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0" xfId="54" applyFont="1" applyFill="1">
      <alignment/>
      <protection/>
    </xf>
    <xf numFmtId="0" fontId="43" fillId="33" borderId="0" xfId="54" applyFont="1" applyFill="1">
      <alignment/>
      <protection/>
    </xf>
    <xf numFmtId="0" fontId="43" fillId="33" borderId="0" xfId="54" applyFont="1" applyFill="1" applyAlignment="1">
      <alignment horizontal="left"/>
      <protection/>
    </xf>
    <xf numFmtId="0" fontId="43" fillId="33" borderId="0" xfId="54" applyFont="1" applyFill="1" applyAlignment="1">
      <alignment horizontal="center"/>
      <protection/>
    </xf>
    <xf numFmtId="0" fontId="43" fillId="0" borderId="0" xfId="54" applyFont="1">
      <alignment/>
      <protection/>
    </xf>
    <xf numFmtId="0" fontId="44" fillId="33" borderId="0" xfId="54" applyFont="1" applyFill="1">
      <alignment/>
      <protection/>
    </xf>
    <xf numFmtId="0" fontId="44" fillId="33" borderId="10" xfId="54" applyFont="1" applyFill="1" applyBorder="1">
      <alignment/>
      <protection/>
    </xf>
    <xf numFmtId="0" fontId="44" fillId="33" borderId="11" xfId="54" applyFont="1" applyFill="1" applyBorder="1">
      <alignment/>
      <protection/>
    </xf>
    <xf numFmtId="0" fontId="44" fillId="33" borderId="12" xfId="54" applyFont="1" applyFill="1" applyBorder="1" applyAlignment="1">
      <alignment horizontal="center"/>
      <protection/>
    </xf>
    <xf numFmtId="0" fontId="44" fillId="33" borderId="13" xfId="54" applyFont="1" applyFill="1" applyBorder="1">
      <alignment/>
      <protection/>
    </xf>
    <xf numFmtId="0" fontId="43" fillId="33" borderId="12" xfId="54" applyFont="1" applyFill="1" applyBorder="1">
      <alignment/>
      <protection/>
    </xf>
    <xf numFmtId="0" fontId="43" fillId="33" borderId="14" xfId="54" applyFont="1" applyFill="1" applyBorder="1">
      <alignment/>
      <protection/>
    </xf>
    <xf numFmtId="0" fontId="44" fillId="33" borderId="12" xfId="54" applyFont="1" applyFill="1" applyBorder="1">
      <alignment/>
      <protection/>
    </xf>
    <xf numFmtId="0" fontId="44" fillId="33" borderId="0" xfId="54" applyFont="1" applyFill="1" applyBorder="1" applyAlignment="1">
      <alignment horizontal="center"/>
      <protection/>
    </xf>
    <xf numFmtId="0" fontId="44" fillId="33" borderId="15" xfId="54" applyFont="1" applyFill="1" applyBorder="1">
      <alignment/>
      <protection/>
    </xf>
    <xf numFmtId="0" fontId="43" fillId="33" borderId="0" xfId="54" applyFont="1" applyFill="1" applyBorder="1">
      <alignment/>
      <protection/>
    </xf>
    <xf numFmtId="0" fontId="43" fillId="33" borderId="16" xfId="54" applyFont="1" applyFill="1" applyBorder="1">
      <alignment/>
      <protection/>
    </xf>
    <xf numFmtId="0" fontId="44" fillId="33" borderId="12" xfId="54" applyFont="1" applyFill="1" applyBorder="1" applyAlignment="1">
      <alignment horizontal="left"/>
      <protection/>
    </xf>
    <xf numFmtId="0" fontId="45" fillId="34" borderId="17" xfId="54" applyFont="1" applyFill="1" applyBorder="1" applyAlignment="1">
      <alignment horizontal="center"/>
      <protection/>
    </xf>
    <xf numFmtId="0" fontId="45" fillId="34" borderId="18" xfId="54" applyFont="1" applyFill="1" applyBorder="1" applyAlignment="1">
      <alignment horizontal="center"/>
      <protection/>
    </xf>
    <xf numFmtId="0" fontId="43" fillId="33" borderId="15" xfId="54" applyFont="1" applyFill="1" applyBorder="1">
      <alignment/>
      <protection/>
    </xf>
    <xf numFmtId="0" fontId="44" fillId="33" borderId="0" xfId="54" applyFont="1" applyFill="1" applyBorder="1" applyAlignment="1">
      <alignment horizontal="left"/>
      <protection/>
    </xf>
    <xf numFmtId="0" fontId="45" fillId="34" borderId="19" xfId="54" applyFont="1" applyFill="1" applyBorder="1" applyAlignment="1">
      <alignment horizontal="center"/>
      <protection/>
    </xf>
    <xf numFmtId="0" fontId="45" fillId="34" borderId="0" xfId="54" applyFont="1" applyFill="1" applyBorder="1" applyAlignment="1">
      <alignment horizontal="center"/>
      <protection/>
    </xf>
    <xf numFmtId="0" fontId="45" fillId="34" borderId="20" xfId="54" applyFont="1" applyFill="1" applyBorder="1" applyAlignment="1">
      <alignment horizontal="center"/>
      <protection/>
    </xf>
    <xf numFmtId="0" fontId="44" fillId="33" borderId="20" xfId="54" applyFont="1" applyFill="1" applyBorder="1" applyAlignment="1">
      <alignment horizontal="left"/>
      <protection/>
    </xf>
    <xf numFmtId="0" fontId="44" fillId="33" borderId="0" xfId="54" applyFont="1" applyFill="1" applyBorder="1">
      <alignment/>
      <protection/>
    </xf>
    <xf numFmtId="0" fontId="44" fillId="33" borderId="21" xfId="54" applyFont="1" applyFill="1" applyBorder="1">
      <alignment/>
      <protection/>
    </xf>
    <xf numFmtId="0" fontId="45" fillId="34" borderId="22" xfId="54" applyFont="1" applyFill="1" applyBorder="1" applyAlignment="1">
      <alignment horizontal="center"/>
      <protection/>
    </xf>
    <xf numFmtId="0" fontId="45" fillId="34" borderId="23" xfId="54" applyFont="1" applyFill="1" applyBorder="1" applyAlignment="1">
      <alignment horizontal="center"/>
      <protection/>
    </xf>
    <xf numFmtId="2" fontId="43" fillId="33" borderId="0" xfId="54" applyNumberFormat="1" applyFont="1" applyFill="1" applyBorder="1" applyAlignment="1">
      <alignment horizontal="center"/>
      <protection/>
    </xf>
    <xf numFmtId="0" fontId="44" fillId="33" borderId="24" xfId="54" applyFont="1" applyFill="1" applyBorder="1">
      <alignment/>
      <protection/>
    </xf>
    <xf numFmtId="2" fontId="43" fillId="33" borderId="24" xfId="54" applyNumberFormat="1" applyFont="1" applyFill="1" applyBorder="1" applyAlignment="1">
      <alignment horizontal="center"/>
      <protection/>
    </xf>
    <xf numFmtId="0" fontId="43" fillId="33" borderId="11" xfId="54" applyFont="1" applyFill="1" applyBorder="1">
      <alignment/>
      <protection/>
    </xf>
    <xf numFmtId="0" fontId="0" fillId="0" borderId="0" xfId="55" applyAlignment="1">
      <alignment horizontal="center"/>
      <protection/>
    </xf>
    <xf numFmtId="0" fontId="43" fillId="33" borderId="21" xfId="54" applyFont="1" applyFill="1" applyBorder="1">
      <alignment/>
      <protection/>
    </xf>
    <xf numFmtId="0" fontId="43" fillId="33" borderId="24" xfId="54" applyFont="1" applyFill="1" applyBorder="1">
      <alignment/>
      <protection/>
    </xf>
    <xf numFmtId="0" fontId="43" fillId="33" borderId="25" xfId="54" applyFont="1" applyFill="1" applyBorder="1">
      <alignment/>
      <protection/>
    </xf>
    <xf numFmtId="2" fontId="43" fillId="33" borderId="11" xfId="54" applyNumberFormat="1" applyFont="1" applyFill="1" applyBorder="1" applyAlignment="1">
      <alignment horizontal="center"/>
      <protection/>
    </xf>
    <xf numFmtId="0" fontId="43" fillId="33" borderId="0" xfId="54" applyFont="1" applyFill="1" applyBorder="1" applyAlignment="1">
      <alignment horizontal="center"/>
      <protection/>
    </xf>
    <xf numFmtId="0" fontId="43" fillId="33" borderId="11" xfId="54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0" fontId="0" fillId="0" borderId="0" xfId="55" applyNumberFormat="1" quotePrefix="1">
      <alignment/>
      <protection/>
    </xf>
    <xf numFmtId="164" fontId="43" fillId="33" borderId="0" xfId="54" applyNumberFormat="1" applyFont="1" applyFill="1">
      <alignment/>
      <protection/>
    </xf>
    <xf numFmtId="0" fontId="43" fillId="33" borderId="24" xfId="54" applyFont="1" applyFill="1" applyBorder="1" applyAlignment="1">
      <alignment horizontal="center"/>
      <protection/>
    </xf>
    <xf numFmtId="165" fontId="43" fillId="33" borderId="0" xfId="54" applyNumberFormat="1" applyFont="1" applyFill="1" applyBorder="1" applyAlignment="1">
      <alignment horizontal="center"/>
      <protection/>
    </xf>
    <xf numFmtId="0" fontId="44" fillId="0" borderId="0" xfId="54" applyFont="1" applyFill="1" applyBorder="1">
      <alignment/>
      <protection/>
    </xf>
    <xf numFmtId="0" fontId="43" fillId="0" borderId="0" xfId="54" applyFont="1" applyFill="1" applyBorder="1">
      <alignment/>
      <protection/>
    </xf>
    <xf numFmtId="0" fontId="43" fillId="0" borderId="0" xfId="54" applyFont="1" applyFill="1" applyBorder="1" applyAlignment="1">
      <alignment horizontal="center"/>
      <protection/>
    </xf>
    <xf numFmtId="0" fontId="43" fillId="0" borderId="0" xfId="54" applyFont="1" applyFill="1">
      <alignment/>
      <protection/>
    </xf>
    <xf numFmtId="0" fontId="43" fillId="0" borderId="0" xfId="54" applyNumberFormat="1" applyFont="1" applyFill="1" applyBorder="1" applyAlignment="1">
      <alignment wrapText="1"/>
      <protection/>
    </xf>
    <xf numFmtId="0" fontId="43" fillId="0" borderId="0" xfId="54" applyFont="1" applyAlignment="1">
      <alignment horizontal="center"/>
      <protection/>
    </xf>
    <xf numFmtId="0" fontId="44" fillId="35" borderId="13" xfId="54" applyFont="1" applyFill="1" applyBorder="1">
      <alignment/>
      <protection/>
    </xf>
    <xf numFmtId="0" fontId="44" fillId="35" borderId="12" xfId="54" applyFont="1" applyFill="1" applyBorder="1">
      <alignment/>
      <protection/>
    </xf>
    <xf numFmtId="0" fontId="44" fillId="35" borderId="12" xfId="54" applyFont="1" applyFill="1" applyBorder="1" applyAlignment="1">
      <alignment horizontal="center"/>
      <protection/>
    </xf>
    <xf numFmtId="0" fontId="44" fillId="0" borderId="0" xfId="54" applyFont="1" applyFill="1" applyBorder="1" applyAlignment="1">
      <alignment horizontal="center"/>
      <protection/>
    </xf>
    <xf numFmtId="0" fontId="44" fillId="35" borderId="21" xfId="54" applyFont="1" applyFill="1" applyBorder="1">
      <alignment/>
      <protection/>
    </xf>
    <xf numFmtId="0" fontId="44" fillId="35" borderId="24" xfId="54" applyFont="1" applyFill="1" applyBorder="1">
      <alignment/>
      <protection/>
    </xf>
    <xf numFmtId="0" fontId="44" fillId="35" borderId="24" xfId="54" applyFont="1" applyFill="1" applyBorder="1" applyAlignment="1">
      <alignment horizontal="center"/>
      <protection/>
    </xf>
    <xf numFmtId="166" fontId="43" fillId="0" borderId="0" xfId="54" applyNumberFormat="1" applyFont="1">
      <alignment/>
      <protection/>
    </xf>
    <xf numFmtId="2" fontId="3" fillId="0" borderId="0" xfId="54" applyNumberFormat="1" applyFont="1" applyAlignment="1">
      <alignment horizontal="center"/>
      <protection/>
    </xf>
    <xf numFmtId="2" fontId="43" fillId="0" borderId="0" xfId="54" applyNumberFormat="1" applyFont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55">
      <alignment/>
      <protection/>
    </xf>
    <xf numFmtId="2" fontId="43" fillId="33" borderId="24" xfId="54" applyNumberFormat="1" applyFont="1" applyFill="1" applyBorder="1" applyAlignment="1" quotePrefix="1">
      <alignment horizontal="center"/>
      <protection/>
    </xf>
    <xf numFmtId="2" fontId="43" fillId="0" borderId="0" xfId="54" applyNumberFormat="1" applyFont="1">
      <alignment/>
      <protection/>
    </xf>
    <xf numFmtId="0" fontId="46" fillId="33" borderId="15" xfId="54" applyFont="1" applyFill="1" applyBorder="1">
      <alignment/>
      <protection/>
    </xf>
    <xf numFmtId="165" fontId="0" fillId="0" borderId="0" xfId="0" applyNumberFormat="1" applyAlignment="1" quotePrefix="1">
      <alignment/>
    </xf>
    <xf numFmtId="165" fontId="44" fillId="33" borderId="0" xfId="54" applyNumberFormat="1" applyFont="1" applyFill="1" applyBorder="1">
      <alignment/>
      <protection/>
    </xf>
    <xf numFmtId="165" fontId="43" fillId="33" borderId="0" xfId="54" applyNumberFormat="1" applyFont="1" applyFill="1" applyBorder="1">
      <alignment/>
      <protection/>
    </xf>
    <xf numFmtId="0" fontId="43" fillId="33" borderId="0" xfId="54" applyFont="1" applyFill="1" applyBorder="1" applyAlignment="1">
      <alignment horizontal="right"/>
      <protection/>
    </xf>
    <xf numFmtId="0" fontId="44" fillId="0" borderId="0" xfId="54" applyFont="1" applyAlignment="1">
      <alignment horizontal="center"/>
      <protection/>
    </xf>
    <xf numFmtId="0" fontId="45" fillId="34" borderId="26" xfId="54" applyFont="1" applyFill="1" applyBorder="1" applyAlignment="1">
      <alignment horizontal="center"/>
      <protection/>
    </xf>
    <xf numFmtId="0" fontId="45" fillId="34" borderId="27" xfId="54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5425"/>
          <c:w val="0.84975"/>
          <c:h val="0.7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'd15N_d18O_NOx_with blank'!$AD$5:$AD$7</c:f>
              <c:numCache/>
            </c:numRef>
          </c:xVal>
          <c:yVal>
            <c:numRef>
              <c:f>'d15N_d18O_NOx_with blank'!$AE$5:$AE$7</c:f>
              <c:numCache/>
            </c:numRef>
          </c:yVal>
          <c:smooth val="0"/>
        </c:ser>
        <c:axId val="66047372"/>
        <c:axId val="57555437"/>
      </c:scatterChart>
      <c:val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d15N - measured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55437"/>
        <c:crosses val="autoZero"/>
        <c:crossBetween val="midCat"/>
        <c:dispUnits/>
      </c:valAx>
      <c:valAx>
        <c:axId val="5755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d15N - reference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473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"/>
          <c:y val="0.055"/>
          <c:w val="0.8507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'd15N_d18O_NOx_with blank'!$AD$8:$AD$10</c:f>
              <c:numCache/>
            </c:numRef>
          </c:xVal>
          <c:yVal>
            <c:numRef>
              <c:f>'d15N_d18O_NOx_with blank'!$AE$8:$AE$10</c:f>
              <c:numCache/>
            </c:numRef>
          </c:yVal>
          <c:smooth val="0"/>
        </c:ser>
        <c:axId val="48236886"/>
        <c:axId val="31478791"/>
      </c:scatterChart>
      <c:val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d18O - measured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78791"/>
        <c:crosses val="autoZero"/>
        <c:crossBetween val="midCat"/>
        <c:dispUnits/>
      </c:val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d18O- reference</a:t>
                </a:r>
              </a:p>
            </c:rich>
          </c:tx>
          <c:layout>
            <c:manualLayout>
              <c:xMode val="factor"/>
              <c:yMode val="factor"/>
              <c:x val="-0.013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368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15"/>
          <c:w val="0.63925"/>
          <c:h val="0.9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'd15N_d18O_NOx_with blank'!$C$5</c:f>
              <c:strCache>
                <c:ptCount val="1"/>
                <c:pt idx="0">
                  <c:v>USGS 34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'd15N_d18O_NOx_with blank'!$D$7:$D$23</c:f>
              <c:numCache/>
            </c:numRef>
          </c:xVal>
          <c:yVal>
            <c:numRef>
              <c:f>'d15N_d18O_NOx_with blank'!$C$7:$C$23</c:f>
              <c:numCache/>
            </c:numRef>
          </c:yVal>
          <c:smooth val="0"/>
        </c:ser>
        <c:ser>
          <c:idx val="2"/>
          <c:order val="1"/>
          <c:tx>
            <c:strRef>
              <c:f>'d15N_d18O_NOx_with blank'!$H$5</c:f>
              <c:strCache>
                <c:ptCount val="1"/>
                <c:pt idx="0">
                  <c:v>USGS 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'd15N_d18O_NOx_with blank'!$I$7:$I$23</c:f>
              <c:numCache/>
            </c:numRef>
          </c:xVal>
          <c:yVal>
            <c:numRef>
              <c:f>'d15N_d18O_NOx_with blank'!$H$7:$H$23</c:f>
              <c:numCache/>
            </c:numRef>
          </c:yVal>
          <c:smooth val="0"/>
        </c:ser>
        <c:ser>
          <c:idx val="0"/>
          <c:order val="2"/>
          <c:tx>
            <c:strRef>
              <c:f>'d15N_d18O_NOx_with blank'!$M$5</c:f>
              <c:strCache>
                <c:ptCount val="1"/>
                <c:pt idx="0">
                  <c:v>Extra standard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'd15N_d18O_NOx_with blank'!$N$7:$N$23</c:f>
              <c:numCache/>
            </c:numRef>
          </c:xVal>
          <c:yVal>
            <c:numRef>
              <c:f>'d15N_d18O_NOx_with blank'!$M$7:$M$23</c:f>
              <c:numCache/>
            </c:numRef>
          </c:yVal>
          <c:smooth val="0"/>
        </c:ser>
        <c:axId val="14873664"/>
        <c:axId val="66754113"/>
      </c:scatterChart>
      <c:val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Area (mV)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13"/>
        <c:crosses val="autoZero"/>
        <c:crossBetween val="midCat"/>
        <c:dispUnits/>
      </c:valAx>
      <c:valAx>
        <c:axId val="6675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 (nmol)</a:t>
                </a:r>
              </a:p>
            </c:rich>
          </c:tx>
          <c:layout>
            <c:manualLayout>
              <c:xMode val="factor"/>
              <c:yMode val="factor"/>
              <c:x val="-0.03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23075"/>
          <c:w val="0.31575"/>
          <c:h val="0.5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542925</xdr:colOff>
      <xdr:row>3</xdr:row>
      <xdr:rowOff>95250</xdr:rowOff>
    </xdr:from>
    <xdr:to>
      <xdr:col>27</xdr:col>
      <xdr:colOff>161925</xdr:colOff>
      <xdr:row>14</xdr:row>
      <xdr:rowOff>28575</xdr:rowOff>
    </xdr:to>
    <xdr:graphicFrame>
      <xdr:nvGraphicFramePr>
        <xdr:cNvPr id="1" name="Grafiek 2"/>
        <xdr:cNvGraphicFramePr/>
      </xdr:nvGraphicFramePr>
      <xdr:xfrm>
        <a:off x="16678275" y="704850"/>
        <a:ext cx="26670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542925</xdr:colOff>
      <xdr:row>14</xdr:row>
      <xdr:rowOff>104775</xdr:rowOff>
    </xdr:from>
    <xdr:to>
      <xdr:col>27</xdr:col>
      <xdr:colOff>171450</xdr:colOff>
      <xdr:row>25</xdr:row>
      <xdr:rowOff>66675</xdr:rowOff>
    </xdr:to>
    <xdr:graphicFrame>
      <xdr:nvGraphicFramePr>
        <xdr:cNvPr id="2" name="Grafiek 3"/>
        <xdr:cNvGraphicFramePr/>
      </xdr:nvGraphicFramePr>
      <xdr:xfrm>
        <a:off x="16678275" y="2562225"/>
        <a:ext cx="267652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533400</xdr:colOff>
      <xdr:row>25</xdr:row>
      <xdr:rowOff>133350</xdr:rowOff>
    </xdr:from>
    <xdr:to>
      <xdr:col>28</xdr:col>
      <xdr:colOff>581025</xdr:colOff>
      <xdr:row>34</xdr:row>
      <xdr:rowOff>123825</xdr:rowOff>
    </xdr:to>
    <xdr:graphicFrame>
      <xdr:nvGraphicFramePr>
        <xdr:cNvPr id="3" name="Grafiek 4"/>
        <xdr:cNvGraphicFramePr/>
      </xdr:nvGraphicFramePr>
      <xdr:xfrm>
        <a:off x="16668750" y="4381500"/>
        <a:ext cx="370522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MS\template_C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3C_with blank corrections"/>
      <sheetName val="d15N_with blank corrections"/>
      <sheetName val="d34S_with blank corre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9"/>
  <sheetViews>
    <sheetView tabSelected="1" zoomScale="85" zoomScaleNormal="85" zoomScalePageLayoutView="0" workbookViewId="0" topLeftCell="A1">
      <selection activeCell="E33" sqref="E33"/>
    </sheetView>
  </sheetViews>
  <sheetFormatPr defaultColWidth="9.140625" defaultRowHeight="12.75"/>
  <cols>
    <col min="1" max="1" width="19.00390625" style="5" customWidth="1"/>
    <col min="2" max="2" width="7.57421875" style="5" customWidth="1"/>
    <col min="3" max="3" width="12.00390625" style="5" customWidth="1"/>
    <col min="4" max="5" width="10.8515625" style="52" customWidth="1"/>
    <col min="6" max="6" width="11.421875" style="52" customWidth="1"/>
    <col min="7" max="7" width="4.140625" style="5" customWidth="1"/>
    <col min="8" max="8" width="10.57421875" style="5" customWidth="1"/>
    <col min="9" max="9" width="13.28125" style="5" customWidth="1"/>
    <col min="10" max="10" width="9.00390625" style="5" customWidth="1"/>
    <col min="11" max="11" width="9.421875" style="5" customWidth="1"/>
    <col min="12" max="13" width="10.140625" style="5" bestFit="1" customWidth="1"/>
    <col min="14" max="14" width="8.8515625" style="5" bestFit="1" customWidth="1"/>
    <col min="15" max="15" width="7.57421875" style="5" customWidth="1"/>
    <col min="16" max="18" width="13.8515625" style="5" customWidth="1"/>
    <col min="19" max="19" width="10.00390625" style="5" customWidth="1"/>
    <col min="20" max="20" width="11.57421875" style="5" bestFit="1" customWidth="1"/>
    <col min="21" max="21" width="14.8515625" style="5" customWidth="1"/>
    <col min="22" max="16384" width="9.140625" style="5" customWidth="1"/>
  </cols>
  <sheetData>
    <row r="1" spans="1:28" ht="17.25" customHeight="1">
      <c r="A1" s="1" t="s">
        <v>45</v>
      </c>
      <c r="B1" s="2"/>
      <c r="C1" s="2"/>
      <c r="D1" s="3" t="s">
        <v>0</v>
      </c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7.25" customHeight="1">
      <c r="A2" s="6"/>
      <c r="B2" s="2"/>
      <c r="C2" s="2"/>
      <c r="D2" s="3" t="s">
        <v>1</v>
      </c>
      <c r="E2" s="3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 customHeight="1">
      <c r="A3" s="6"/>
      <c r="B3" s="2"/>
      <c r="C3" s="2"/>
      <c r="D3" s="3"/>
      <c r="E3" s="3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1" ht="12.75">
      <c r="A4" s="2"/>
      <c r="B4" s="2"/>
      <c r="C4" s="2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D4" s="5" t="s">
        <v>35</v>
      </c>
      <c r="AE4" s="5" t="s">
        <v>36</v>
      </c>
    </row>
    <row r="5" spans="1:31" ht="12.75">
      <c r="A5" s="7" t="s">
        <v>2</v>
      </c>
      <c r="B5" s="8"/>
      <c r="C5" s="9" t="s">
        <v>32</v>
      </c>
      <c r="D5" s="9" t="s">
        <v>3</v>
      </c>
      <c r="E5" s="9" t="s">
        <v>3</v>
      </c>
      <c r="F5" s="9" t="s">
        <v>3</v>
      </c>
      <c r="G5" s="2"/>
      <c r="H5" s="9" t="s">
        <v>4</v>
      </c>
      <c r="I5" s="9" t="s">
        <v>4</v>
      </c>
      <c r="J5" s="9" t="s">
        <v>4</v>
      </c>
      <c r="K5" s="9" t="s">
        <v>4</v>
      </c>
      <c r="L5" s="2"/>
      <c r="M5" s="9" t="s">
        <v>34</v>
      </c>
      <c r="N5" s="9"/>
      <c r="O5" s="9"/>
      <c r="P5" s="9"/>
      <c r="Q5" s="2"/>
      <c r="R5" s="2"/>
      <c r="S5" s="10" t="s">
        <v>5</v>
      </c>
      <c r="T5" s="11"/>
      <c r="U5" s="11"/>
      <c r="V5" s="12"/>
      <c r="W5" s="2"/>
      <c r="X5" s="2"/>
      <c r="Y5" s="2"/>
      <c r="Z5" s="2"/>
      <c r="AA5" s="2"/>
      <c r="AB5" s="2"/>
      <c r="AC5" s="5" t="s">
        <v>6</v>
      </c>
      <c r="AD5" s="66">
        <f>E24</f>
        <v>-5.4874</v>
      </c>
      <c r="AE5" s="66">
        <f>E26</f>
        <v>-1.8</v>
      </c>
    </row>
    <row r="6" spans="1:31" ht="13.5" thickBot="1">
      <c r="A6" s="10"/>
      <c r="B6" s="13"/>
      <c r="C6" s="14" t="s">
        <v>31</v>
      </c>
      <c r="D6" s="14" t="s">
        <v>33</v>
      </c>
      <c r="E6" s="14" t="s">
        <v>6</v>
      </c>
      <c r="F6" s="14" t="s">
        <v>16</v>
      </c>
      <c r="G6" s="2"/>
      <c r="H6" s="14" t="s">
        <v>31</v>
      </c>
      <c r="I6" s="14" t="s">
        <v>33</v>
      </c>
      <c r="J6" s="14" t="s">
        <v>6</v>
      </c>
      <c r="K6" s="14" t="s">
        <v>16</v>
      </c>
      <c r="L6" s="2"/>
      <c r="M6" s="14" t="s">
        <v>31</v>
      </c>
      <c r="N6" s="14" t="s">
        <v>33</v>
      </c>
      <c r="O6" s="14" t="s">
        <v>6</v>
      </c>
      <c r="P6" s="14" t="s">
        <v>16</v>
      </c>
      <c r="Q6" s="2"/>
      <c r="R6" s="2"/>
      <c r="S6" s="15"/>
      <c r="T6" s="16"/>
      <c r="U6" s="16"/>
      <c r="V6" s="17"/>
      <c r="W6" s="2"/>
      <c r="X6" s="2"/>
      <c r="Y6" s="2"/>
      <c r="Z6" s="2"/>
      <c r="AA6" s="2"/>
      <c r="AB6" s="2"/>
      <c r="AD6" s="66">
        <f>J24</f>
        <v>-6.0282</v>
      </c>
      <c r="AE6" s="66">
        <f>J26</f>
        <v>2.7</v>
      </c>
    </row>
    <row r="7" spans="1:31" ht="12.75">
      <c r="A7" s="10" t="s">
        <v>7</v>
      </c>
      <c r="B7" s="18">
        <v>1</v>
      </c>
      <c r="C7" s="19">
        <v>20</v>
      </c>
      <c r="D7" s="20">
        <v>8.233</v>
      </c>
      <c r="E7" s="20">
        <v>-5.387</v>
      </c>
      <c r="F7" s="73">
        <v>0.005</v>
      </c>
      <c r="G7" s="2"/>
      <c r="H7" s="19">
        <v>20</v>
      </c>
      <c r="I7" s="20">
        <v>7.663</v>
      </c>
      <c r="J7" s="20">
        <v>-5.387</v>
      </c>
      <c r="K7" s="73">
        <v>0.005</v>
      </c>
      <c r="L7" s="2"/>
      <c r="M7" s="19">
        <v>20</v>
      </c>
      <c r="N7" s="20">
        <v>7.663</v>
      </c>
      <c r="O7" s="20">
        <v>-5.387</v>
      </c>
      <c r="P7" s="73">
        <v>0.005</v>
      </c>
      <c r="Q7" s="2"/>
      <c r="R7" s="2"/>
      <c r="S7" s="21" t="s">
        <v>8</v>
      </c>
      <c r="T7" s="16"/>
      <c r="U7" s="16"/>
      <c r="V7" s="17"/>
      <c r="W7" s="2"/>
      <c r="X7" s="2"/>
      <c r="Y7" s="2"/>
      <c r="Z7" s="2"/>
      <c r="AA7" s="2"/>
      <c r="AB7" s="2"/>
      <c r="AD7" s="66"/>
      <c r="AE7" s="66"/>
    </row>
    <row r="8" spans="1:31" ht="15">
      <c r="A8" s="15"/>
      <c r="B8" s="22">
        <v>2</v>
      </c>
      <c r="C8" s="23">
        <v>10</v>
      </c>
      <c r="D8" s="24">
        <v>3.194</v>
      </c>
      <c r="E8" s="24">
        <v>-5.296</v>
      </c>
      <c r="F8" s="25">
        <v>0.274</v>
      </c>
      <c r="G8" s="2"/>
      <c r="H8" s="23">
        <v>10</v>
      </c>
      <c r="I8" s="24">
        <v>2.538</v>
      </c>
      <c r="J8" s="24">
        <v>-8</v>
      </c>
      <c r="K8" s="25">
        <v>-3</v>
      </c>
      <c r="L8" s="2"/>
      <c r="M8" s="23">
        <v>10</v>
      </c>
      <c r="N8" s="24">
        <v>2.538</v>
      </c>
      <c r="O8" s="24">
        <v>68</v>
      </c>
      <c r="P8" s="25">
        <v>1</v>
      </c>
      <c r="Q8" s="2"/>
      <c r="R8" s="2"/>
      <c r="S8" s="67" t="s">
        <v>6</v>
      </c>
      <c r="T8" s="16"/>
      <c r="U8" s="16"/>
      <c r="V8" s="17"/>
      <c r="W8" s="2"/>
      <c r="X8" s="2"/>
      <c r="Y8" s="2"/>
      <c r="Z8" s="2"/>
      <c r="AA8" s="2"/>
      <c r="AB8" s="2"/>
      <c r="AC8" s="5" t="s">
        <v>16</v>
      </c>
      <c r="AD8" s="66">
        <f>F24</f>
        <v>-0.2056</v>
      </c>
      <c r="AE8" s="5">
        <f>F26</f>
        <v>-27.9</v>
      </c>
    </row>
    <row r="9" spans="1:31" ht="12.75">
      <c r="A9" s="15"/>
      <c r="B9" s="26">
        <v>3</v>
      </c>
      <c r="C9" s="23">
        <v>5</v>
      </c>
      <c r="D9" s="24">
        <v>1.397</v>
      </c>
      <c r="E9" s="24">
        <v>-5.03</v>
      </c>
      <c r="F9" s="25">
        <v>-0.039</v>
      </c>
      <c r="G9" s="2"/>
      <c r="H9" s="23">
        <v>10</v>
      </c>
      <c r="I9" s="24">
        <v>3.317</v>
      </c>
      <c r="J9" s="24">
        <v>-5.03</v>
      </c>
      <c r="K9" s="25">
        <v>-0.039</v>
      </c>
      <c r="L9" s="2"/>
      <c r="M9" s="23">
        <v>10</v>
      </c>
      <c r="N9" s="24">
        <v>3.317</v>
      </c>
      <c r="O9" s="24">
        <v>-5.03</v>
      </c>
      <c r="P9" s="25">
        <v>-0.039</v>
      </c>
      <c r="Q9" s="2"/>
      <c r="R9" s="2"/>
      <c r="S9" s="15" t="s">
        <v>38</v>
      </c>
      <c r="T9" s="69">
        <f>SLOPE(AE5:AE7,AD5:AD7)</f>
        <v>-8.321005917159765</v>
      </c>
      <c r="U9" s="16"/>
      <c r="V9" s="17"/>
      <c r="W9" s="2"/>
      <c r="X9" s="2"/>
      <c r="Y9" s="2"/>
      <c r="Z9" s="2"/>
      <c r="AA9" s="2"/>
      <c r="AB9" s="2"/>
      <c r="AD9" s="66">
        <f>K24</f>
        <v>-0.8604</v>
      </c>
      <c r="AE9" s="5">
        <f>K26</f>
        <v>57.5</v>
      </c>
    </row>
    <row r="10" spans="1:30" ht="12.75">
      <c r="A10" s="15"/>
      <c r="B10" s="26">
        <v>4</v>
      </c>
      <c r="C10" s="23">
        <v>10</v>
      </c>
      <c r="D10" s="24">
        <v>4.243</v>
      </c>
      <c r="E10" s="24">
        <v>-6.488</v>
      </c>
      <c r="F10" s="25">
        <v>-1.525</v>
      </c>
      <c r="G10" s="2"/>
      <c r="H10" s="23">
        <v>5</v>
      </c>
      <c r="I10" s="24">
        <v>0.819</v>
      </c>
      <c r="J10" s="24">
        <v>-6.488</v>
      </c>
      <c r="K10" s="25">
        <v>-1.525</v>
      </c>
      <c r="L10" s="2"/>
      <c r="M10" s="23">
        <v>5</v>
      </c>
      <c r="N10" s="24">
        <v>0.819</v>
      </c>
      <c r="O10" s="24">
        <v>-6.488</v>
      </c>
      <c r="P10" s="25">
        <v>-1.525</v>
      </c>
      <c r="Q10" s="2"/>
      <c r="R10" s="2"/>
      <c r="S10" s="15" t="s">
        <v>9</v>
      </c>
      <c r="T10" s="69">
        <f>INTERCEPT(AE5:AE7,AD5:AD7)</f>
        <v>-47.460687869822486</v>
      </c>
      <c r="U10" s="16"/>
      <c r="V10" s="17"/>
      <c r="W10" s="2"/>
      <c r="X10" s="2"/>
      <c r="Y10" s="2"/>
      <c r="Z10" s="2"/>
      <c r="AA10" s="2"/>
      <c r="AB10" s="2"/>
      <c r="AD10" s="66"/>
    </row>
    <row r="11" spans="1:28" ht="12.75">
      <c r="A11" s="15"/>
      <c r="B11" s="26">
        <v>5</v>
      </c>
      <c r="C11" s="23">
        <v>20</v>
      </c>
      <c r="D11" s="24">
        <v>7.924</v>
      </c>
      <c r="E11" s="24">
        <v>-5.236</v>
      </c>
      <c r="F11" s="25">
        <v>0.257</v>
      </c>
      <c r="G11" s="2"/>
      <c r="H11" s="23">
        <v>20</v>
      </c>
      <c r="I11" s="24">
        <v>5.469</v>
      </c>
      <c r="J11" s="24">
        <v>-5.236</v>
      </c>
      <c r="K11" s="25">
        <v>0.257</v>
      </c>
      <c r="L11" s="2"/>
      <c r="M11" s="23">
        <v>20</v>
      </c>
      <c r="N11" s="24">
        <v>5.469</v>
      </c>
      <c r="O11" s="24">
        <v>-5.236</v>
      </c>
      <c r="P11" s="25">
        <v>0.257</v>
      </c>
      <c r="Q11" s="2"/>
      <c r="R11" s="2"/>
      <c r="S11" s="15"/>
      <c r="T11" s="69"/>
      <c r="U11" s="16"/>
      <c r="V11" s="17"/>
      <c r="W11" s="2"/>
      <c r="X11" s="2"/>
      <c r="Y11" s="2"/>
      <c r="Z11" s="2"/>
      <c r="AA11" s="2"/>
      <c r="AB11" s="2"/>
    </row>
    <row r="12" spans="1:28" ht="15">
      <c r="A12" s="15"/>
      <c r="B12" s="26">
        <v>6</v>
      </c>
      <c r="C12" s="23">
        <v>5</v>
      </c>
      <c r="D12" s="24">
        <v>1.973</v>
      </c>
      <c r="E12" s="24"/>
      <c r="F12" s="25"/>
      <c r="G12" s="2"/>
      <c r="H12" s="23">
        <v>5</v>
      </c>
      <c r="I12" s="24">
        <v>1.628</v>
      </c>
      <c r="J12" s="24"/>
      <c r="K12" s="25"/>
      <c r="L12" s="2"/>
      <c r="M12" s="23">
        <v>5</v>
      </c>
      <c r="N12" s="24">
        <v>1.628</v>
      </c>
      <c r="O12" s="24"/>
      <c r="P12" s="25"/>
      <c r="Q12" s="2"/>
      <c r="R12" s="2"/>
      <c r="S12" s="67" t="s">
        <v>16</v>
      </c>
      <c r="T12" s="70"/>
      <c r="U12" s="16"/>
      <c r="V12" s="17"/>
      <c r="W12" s="2"/>
      <c r="X12" s="2"/>
      <c r="Y12" s="2"/>
      <c r="Z12" s="2"/>
      <c r="AA12" s="2"/>
      <c r="AB12" s="2"/>
    </row>
    <row r="13" spans="1:28" ht="12.75">
      <c r="A13" s="15"/>
      <c r="B13" s="26">
        <v>7</v>
      </c>
      <c r="C13" s="23">
        <v>10</v>
      </c>
      <c r="D13" s="24">
        <v>4.273</v>
      </c>
      <c r="E13" s="24"/>
      <c r="F13" s="25"/>
      <c r="G13" s="2"/>
      <c r="H13" s="23">
        <v>10</v>
      </c>
      <c r="I13" s="24">
        <v>3.086</v>
      </c>
      <c r="J13" s="24"/>
      <c r="K13" s="25"/>
      <c r="L13" s="2"/>
      <c r="M13" s="23">
        <v>10</v>
      </c>
      <c r="N13" s="24">
        <v>3.086</v>
      </c>
      <c r="O13" s="24"/>
      <c r="P13" s="25"/>
      <c r="Q13" s="2"/>
      <c r="R13" s="2"/>
      <c r="S13" s="15" t="s">
        <v>38</v>
      </c>
      <c r="T13" s="69">
        <f>SLOPE(AE8:AE10,AD8:AD10)</f>
        <v>-130.42150274893098</v>
      </c>
      <c r="U13" s="16"/>
      <c r="V13" s="17"/>
      <c r="W13" s="2"/>
      <c r="X13" s="2"/>
      <c r="Y13" s="2"/>
      <c r="Z13" s="2"/>
      <c r="AA13" s="2"/>
      <c r="AB13" s="2"/>
    </row>
    <row r="14" spans="1:28" ht="12.75">
      <c r="A14" s="15"/>
      <c r="B14" s="26">
        <v>8</v>
      </c>
      <c r="C14" s="23">
        <v>5</v>
      </c>
      <c r="D14" s="24">
        <v>2.197</v>
      </c>
      <c r="E14" s="24"/>
      <c r="F14" s="25"/>
      <c r="G14" s="2"/>
      <c r="H14" s="23">
        <v>5</v>
      </c>
      <c r="I14" s="24">
        <v>1.593</v>
      </c>
      <c r="J14" s="24"/>
      <c r="K14" s="25"/>
      <c r="L14" s="2"/>
      <c r="M14" s="23">
        <v>5</v>
      </c>
      <c r="N14" s="24">
        <v>1.593</v>
      </c>
      <c r="O14" s="24"/>
      <c r="P14" s="25"/>
      <c r="Q14" s="2"/>
      <c r="R14" s="2"/>
      <c r="S14" s="15" t="s">
        <v>9</v>
      </c>
      <c r="T14" s="69">
        <f>INTERCEPT(AE8:AE10,AD8:AD10)</f>
        <v>-54.714660965180215</v>
      </c>
      <c r="U14" s="16"/>
      <c r="V14" s="17"/>
      <c r="W14" s="2"/>
      <c r="X14" s="2"/>
      <c r="Y14" s="2"/>
      <c r="Z14" s="2"/>
      <c r="AA14" s="2"/>
      <c r="AB14" s="2"/>
    </row>
    <row r="15" spans="1:28" ht="12.75">
      <c r="A15" s="15"/>
      <c r="B15" s="26">
        <v>9</v>
      </c>
      <c r="C15" s="23">
        <v>20</v>
      </c>
      <c r="D15" s="24">
        <v>7.974</v>
      </c>
      <c r="E15" s="24"/>
      <c r="F15" s="25"/>
      <c r="G15" s="2"/>
      <c r="H15" s="23">
        <v>20</v>
      </c>
      <c r="I15" s="24">
        <v>6.29</v>
      </c>
      <c r="J15" s="24"/>
      <c r="K15" s="25"/>
      <c r="L15" s="2"/>
      <c r="M15" s="23">
        <v>20</v>
      </c>
      <c r="N15" s="24">
        <v>6.29</v>
      </c>
      <c r="O15" s="24"/>
      <c r="P15" s="25"/>
      <c r="Q15" s="2"/>
      <c r="R15" s="2"/>
      <c r="S15" s="21"/>
      <c r="T15" s="16"/>
      <c r="U15" s="16"/>
      <c r="V15" s="17"/>
      <c r="W15" s="2"/>
      <c r="X15" s="2"/>
      <c r="Y15" s="2"/>
      <c r="Z15" s="2"/>
      <c r="AA15" s="2"/>
      <c r="AB15" s="2"/>
    </row>
    <row r="16" spans="1:28" ht="12.75">
      <c r="A16" s="15"/>
      <c r="B16" s="26">
        <v>10</v>
      </c>
      <c r="C16" s="23">
        <v>20</v>
      </c>
      <c r="D16" s="24">
        <v>7.806</v>
      </c>
      <c r="E16" s="24"/>
      <c r="F16" s="25"/>
      <c r="G16" s="2"/>
      <c r="H16" s="23">
        <v>20</v>
      </c>
      <c r="I16" s="24">
        <v>6.943</v>
      </c>
      <c r="J16" s="24"/>
      <c r="K16" s="25"/>
      <c r="L16" s="2"/>
      <c r="M16" s="23">
        <v>20</v>
      </c>
      <c r="N16" s="24">
        <v>6.943</v>
      </c>
      <c r="O16" s="24"/>
      <c r="P16" s="25"/>
      <c r="Q16" s="2"/>
      <c r="R16" s="2"/>
      <c r="S16" s="21"/>
      <c r="T16" s="16"/>
      <c r="U16" s="16"/>
      <c r="V16" s="17"/>
      <c r="W16" s="2"/>
      <c r="X16" s="2"/>
      <c r="Y16" s="2"/>
      <c r="Z16" s="2"/>
      <c r="AA16" s="2"/>
      <c r="AB16" s="2"/>
    </row>
    <row r="17" spans="1:28" ht="12.75">
      <c r="A17" s="15"/>
      <c r="B17" s="26">
        <v>11</v>
      </c>
      <c r="C17" s="23"/>
      <c r="D17" s="24"/>
      <c r="E17" s="24"/>
      <c r="F17" s="25"/>
      <c r="G17" s="2"/>
      <c r="H17" s="23"/>
      <c r="I17" s="24"/>
      <c r="J17" s="24"/>
      <c r="K17" s="25"/>
      <c r="L17" s="2"/>
      <c r="M17" s="23"/>
      <c r="N17" s="24"/>
      <c r="O17" s="24"/>
      <c r="P17" s="25"/>
      <c r="Q17" s="2"/>
      <c r="R17" s="2"/>
      <c r="S17" s="15" t="s">
        <v>37</v>
      </c>
      <c r="T17" s="16"/>
      <c r="U17" s="16"/>
      <c r="V17" s="17"/>
      <c r="W17" s="2"/>
      <c r="X17" s="2"/>
      <c r="Y17" s="2"/>
      <c r="Z17" s="2"/>
      <c r="AA17" s="2"/>
      <c r="AB17" s="2"/>
    </row>
    <row r="18" spans="1:28" ht="12.75">
      <c r="A18" s="15"/>
      <c r="B18" s="26">
        <v>12</v>
      </c>
      <c r="C18" s="23"/>
      <c r="D18" s="24"/>
      <c r="E18" s="24"/>
      <c r="F18" s="25"/>
      <c r="G18" s="2"/>
      <c r="H18" s="23"/>
      <c r="I18" s="24"/>
      <c r="J18" s="24"/>
      <c r="K18" s="25"/>
      <c r="L18" s="2"/>
      <c r="M18" s="23"/>
      <c r="N18" s="24"/>
      <c r="O18" s="24"/>
      <c r="P18" s="25"/>
      <c r="Q18" s="2"/>
      <c r="R18" s="2"/>
      <c r="S18" s="15" t="s">
        <v>38</v>
      </c>
      <c r="T18" s="69">
        <f>SLOPE(C7:C23,D7:D23)</f>
        <v>2.4063536281551907</v>
      </c>
      <c r="U18" s="71" t="s">
        <v>3</v>
      </c>
      <c r="V18" s="17"/>
      <c r="W18" s="2"/>
      <c r="X18" s="2"/>
      <c r="Y18" s="2"/>
      <c r="Z18" s="2"/>
      <c r="AA18" s="2"/>
      <c r="AB18" s="2"/>
    </row>
    <row r="19" spans="1:28" ht="12.75">
      <c r="A19" s="15"/>
      <c r="B19" s="26">
        <v>13</v>
      </c>
      <c r="C19" s="23"/>
      <c r="D19" s="24"/>
      <c r="E19" s="24"/>
      <c r="F19" s="25"/>
      <c r="G19" s="2"/>
      <c r="H19" s="23"/>
      <c r="I19" s="24"/>
      <c r="J19" s="24"/>
      <c r="K19" s="25"/>
      <c r="L19" s="2"/>
      <c r="M19" s="23"/>
      <c r="N19" s="24"/>
      <c r="O19" s="24"/>
      <c r="P19" s="25"/>
      <c r="Q19" s="2"/>
      <c r="R19" s="2"/>
      <c r="S19" s="15" t="s">
        <v>9</v>
      </c>
      <c r="T19" s="69">
        <f>INTERCEPT(C7:C23,D7:D23)</f>
        <v>0.6573712543970434</v>
      </c>
      <c r="U19" s="71"/>
      <c r="V19" s="17"/>
      <c r="W19" s="2"/>
      <c r="X19" s="2"/>
      <c r="Y19" s="2"/>
      <c r="Z19" s="2"/>
      <c r="AA19" s="2"/>
      <c r="AB19" s="2"/>
    </row>
    <row r="20" spans="1:28" ht="12.75">
      <c r="A20" s="15"/>
      <c r="B20" s="26">
        <v>14</v>
      </c>
      <c r="C20" s="23"/>
      <c r="D20" s="24"/>
      <c r="E20" s="24"/>
      <c r="F20" s="25"/>
      <c r="G20" s="2"/>
      <c r="H20" s="23"/>
      <c r="I20" s="24"/>
      <c r="J20" s="24"/>
      <c r="K20" s="25"/>
      <c r="L20" s="2"/>
      <c r="M20" s="23"/>
      <c r="N20" s="24"/>
      <c r="O20" s="24"/>
      <c r="P20" s="25"/>
      <c r="Q20" s="2"/>
      <c r="R20" s="2"/>
      <c r="S20" s="21"/>
      <c r="T20" s="16"/>
      <c r="U20" s="71"/>
      <c r="V20" s="17"/>
      <c r="W20" s="2"/>
      <c r="X20" s="2"/>
      <c r="Y20" s="2"/>
      <c r="Z20" s="2"/>
      <c r="AA20" s="2"/>
      <c r="AB20" s="2"/>
    </row>
    <row r="21" spans="1:28" ht="12.75">
      <c r="A21" s="15"/>
      <c r="B21" s="26">
        <v>15</v>
      </c>
      <c r="C21" s="23"/>
      <c r="D21" s="24"/>
      <c r="E21" s="24"/>
      <c r="F21" s="25"/>
      <c r="G21" s="2"/>
      <c r="H21" s="23"/>
      <c r="I21" s="24"/>
      <c r="J21" s="24"/>
      <c r="K21" s="25"/>
      <c r="L21" s="2"/>
      <c r="M21" s="23"/>
      <c r="N21" s="24"/>
      <c r="O21" s="24"/>
      <c r="P21" s="25"/>
      <c r="Q21" s="2"/>
      <c r="R21" s="2"/>
      <c r="S21" s="15" t="s">
        <v>38</v>
      </c>
      <c r="T21" s="69">
        <f>SLOPE(H7:H23,I7:I23)</f>
        <v>2.6662082054107143</v>
      </c>
      <c r="U21" s="71" t="s">
        <v>4</v>
      </c>
      <c r="V21" s="17"/>
      <c r="W21" s="2"/>
      <c r="X21" s="2"/>
      <c r="Y21" s="2"/>
      <c r="Z21" s="2"/>
      <c r="AA21" s="2"/>
      <c r="AB21" s="2"/>
    </row>
    <row r="22" spans="1:28" ht="12.75">
      <c r="A22" s="15"/>
      <c r="B22" s="26">
        <v>16</v>
      </c>
      <c r="C22" s="23"/>
      <c r="D22" s="24"/>
      <c r="E22" s="24"/>
      <c r="F22" s="25"/>
      <c r="G22" s="2"/>
      <c r="H22" s="23"/>
      <c r="I22" s="24"/>
      <c r="J22" s="24"/>
      <c r="K22" s="25"/>
      <c r="L22" s="2"/>
      <c r="M22" s="23"/>
      <c r="N22" s="24"/>
      <c r="O22" s="24"/>
      <c r="P22" s="25"/>
      <c r="Q22" s="2"/>
      <c r="R22" s="2"/>
      <c r="S22" s="15" t="s">
        <v>9</v>
      </c>
      <c r="T22" s="69">
        <f>INTERCEPT(H7:H23,I7:I23)</f>
        <v>2.0095371949910046</v>
      </c>
      <c r="U22" s="16"/>
      <c r="V22" s="17"/>
      <c r="W22" s="2"/>
      <c r="X22" s="2"/>
      <c r="Y22" s="2"/>
      <c r="Z22" s="2"/>
      <c r="AA22" s="2"/>
      <c r="AB22" s="2"/>
    </row>
    <row r="23" spans="1:28" ht="13.5" thickBot="1">
      <c r="A23" s="28"/>
      <c r="B23" s="26">
        <v>17</v>
      </c>
      <c r="C23" s="74"/>
      <c r="D23" s="29"/>
      <c r="E23" s="29"/>
      <c r="F23" s="30"/>
      <c r="G23" s="2"/>
      <c r="H23" s="74"/>
      <c r="I23" s="29"/>
      <c r="J23" s="29"/>
      <c r="K23" s="30"/>
      <c r="L23" s="2"/>
      <c r="M23" s="74"/>
      <c r="N23" s="29"/>
      <c r="O23" s="29"/>
      <c r="P23" s="30"/>
      <c r="Q23" s="2"/>
      <c r="R23" s="2"/>
      <c r="S23" s="21"/>
      <c r="T23" s="16"/>
      <c r="U23" s="16"/>
      <c r="V23" s="17"/>
      <c r="W23" s="2"/>
      <c r="X23" s="2"/>
      <c r="Y23" s="2"/>
      <c r="Z23" s="2"/>
      <c r="AA23" s="2"/>
      <c r="AB23" s="2"/>
    </row>
    <row r="24" spans="1:28" ht="12.75">
      <c r="A24" s="10" t="s">
        <v>10</v>
      </c>
      <c r="B24" s="13"/>
      <c r="C24" s="27"/>
      <c r="D24" s="31"/>
      <c r="E24" s="31">
        <f>AVERAGE(E7:E23)</f>
        <v>-5.4874</v>
      </c>
      <c r="F24" s="31">
        <f>AVERAGE(F7:F23)</f>
        <v>-0.2056</v>
      </c>
      <c r="G24" s="2"/>
      <c r="H24" s="27"/>
      <c r="I24" s="31"/>
      <c r="J24" s="31">
        <f>AVERAGE(J7:J23)</f>
        <v>-6.0282</v>
      </c>
      <c r="K24" s="31">
        <f>AVERAGE(K7:K23)</f>
        <v>-0.8604</v>
      </c>
      <c r="L24" s="2"/>
      <c r="M24" s="27"/>
      <c r="N24" s="31"/>
      <c r="O24" s="31">
        <f>AVERAGE(O7:O23)</f>
        <v>9.171800000000001</v>
      </c>
      <c r="P24" s="31">
        <f>AVERAGE(P7:P23)</f>
        <v>-0.06040000000000001</v>
      </c>
      <c r="Q24" s="2"/>
      <c r="R24" s="2"/>
      <c r="S24" s="15" t="s">
        <v>38</v>
      </c>
      <c r="T24" s="69">
        <f>SLOPE(M7:M23,N7:N23)</f>
        <v>2.6662082054107143</v>
      </c>
      <c r="U24" s="71" t="s">
        <v>34</v>
      </c>
      <c r="V24" s="17"/>
      <c r="W24" s="2"/>
      <c r="X24" s="2"/>
      <c r="Y24" s="2"/>
      <c r="Z24" s="2"/>
      <c r="AA24" s="2"/>
      <c r="AB24" s="2"/>
    </row>
    <row r="25" spans="1:28" ht="12.75">
      <c r="A25" s="28" t="s">
        <v>11</v>
      </c>
      <c r="B25" s="32"/>
      <c r="C25" s="32"/>
      <c r="D25" s="33"/>
      <c r="E25" s="33">
        <f>STDEV(E7:E23)</f>
        <v>0.5745283282832967</v>
      </c>
      <c r="F25" s="33">
        <f>STDEV(F7:F23)</f>
        <v>0.7511556429928486</v>
      </c>
      <c r="G25" s="2"/>
      <c r="H25" s="32"/>
      <c r="I25" s="33"/>
      <c r="J25" s="33">
        <f>STDEV(J7:J23)</f>
        <v>1.2383994509042697</v>
      </c>
      <c r="K25" s="33">
        <f>STDEV(K7:K23)</f>
        <v>1.3867028520919684</v>
      </c>
      <c r="L25" s="2"/>
      <c r="M25" s="32"/>
      <c r="N25" s="33"/>
      <c r="O25" s="33">
        <f>STDEV(O7:O23)</f>
        <v>32.89080773103635</v>
      </c>
      <c r="P25" s="33">
        <f>STDEV(P7:P23)</f>
        <v>0.9185558230178501</v>
      </c>
      <c r="Q25" s="2"/>
      <c r="R25" s="2"/>
      <c r="S25" s="15" t="s">
        <v>9</v>
      </c>
      <c r="T25" s="69">
        <f>INTERCEPT(M7:M23,N7:N23)</f>
        <v>2.0095371949910046</v>
      </c>
      <c r="U25" s="16"/>
      <c r="V25" s="17"/>
      <c r="W25" s="2"/>
      <c r="X25" s="2"/>
      <c r="Y25" s="2"/>
      <c r="Z25" s="2"/>
      <c r="AA25" s="2"/>
      <c r="AB25" s="2"/>
    </row>
    <row r="26" spans="1:28" ht="12.75">
      <c r="A26" s="7" t="s">
        <v>12</v>
      </c>
      <c r="B26" s="34"/>
      <c r="C26" s="37"/>
      <c r="D26" s="33"/>
      <c r="E26" s="33">
        <v>-1.8</v>
      </c>
      <c r="F26" s="33">
        <v>-27.9</v>
      </c>
      <c r="G26" s="2"/>
      <c r="H26" s="37"/>
      <c r="I26" s="33"/>
      <c r="J26" s="35">
        <v>2.7</v>
      </c>
      <c r="K26" s="35">
        <v>57.5</v>
      </c>
      <c r="L26" s="2"/>
      <c r="M26" s="37"/>
      <c r="N26" s="33"/>
      <c r="O26" s="65">
        <v>4</v>
      </c>
      <c r="P26" s="35">
        <v>-1</v>
      </c>
      <c r="Q26" s="2"/>
      <c r="R26" s="2"/>
      <c r="S26" s="36"/>
      <c r="T26" s="37"/>
      <c r="U26" s="37"/>
      <c r="V26" s="38"/>
      <c r="W26" s="2"/>
      <c r="X26" s="2"/>
      <c r="Y26" s="2"/>
      <c r="Z26" s="2"/>
      <c r="AA26" s="2"/>
      <c r="AB26" s="2"/>
    </row>
    <row r="27" spans="1:28" ht="12.75">
      <c r="A27" s="7" t="s">
        <v>13</v>
      </c>
      <c r="B27" s="34"/>
      <c r="C27" s="34"/>
      <c r="D27" s="39"/>
      <c r="E27" s="39">
        <f>E26-E24</f>
        <v>3.6874000000000002</v>
      </c>
      <c r="F27" s="39">
        <f>F26-F24</f>
        <v>-27.694399999999998</v>
      </c>
      <c r="G27" s="2"/>
      <c r="H27" s="34"/>
      <c r="I27" s="39"/>
      <c r="J27" s="39">
        <f>J26-J24</f>
        <v>8.728200000000001</v>
      </c>
      <c r="K27" s="39">
        <f>K26-K24</f>
        <v>58.3604</v>
      </c>
      <c r="L27" s="2"/>
      <c r="M27" s="34"/>
      <c r="N27" s="39"/>
      <c r="O27" s="39">
        <f>O26-O24</f>
        <v>-5.171800000000001</v>
      </c>
      <c r="P27" s="39">
        <f>P26-P24</f>
        <v>-0.9396</v>
      </c>
      <c r="Q27" s="2"/>
      <c r="R27" s="2"/>
      <c r="S27" s="16"/>
      <c r="T27" s="16"/>
      <c r="U27" s="16"/>
      <c r="V27" s="16"/>
      <c r="W27" s="2"/>
      <c r="X27" s="2"/>
      <c r="Y27" s="2"/>
      <c r="Z27" s="2"/>
      <c r="AA27" s="2"/>
      <c r="AB27" s="2"/>
    </row>
    <row r="28" spans="1:28" ht="12.75">
      <c r="A28" s="27"/>
      <c r="B28" s="16"/>
      <c r="C28" s="16"/>
      <c r="D28" s="40"/>
      <c r="E28" s="40"/>
      <c r="F28" s="4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6"/>
      <c r="T28" s="16"/>
      <c r="U28" s="16"/>
      <c r="V28" s="16"/>
      <c r="W28" s="2"/>
      <c r="X28" s="2"/>
      <c r="Y28" s="2"/>
      <c r="Z28" s="2"/>
      <c r="AA28" s="2"/>
      <c r="AB28" s="2"/>
    </row>
    <row r="29" spans="1:28" ht="12.75">
      <c r="A29" s="8" t="s">
        <v>14</v>
      </c>
      <c r="B29" s="34"/>
      <c r="C29" s="34"/>
      <c r="D29" s="41" t="s">
        <v>15</v>
      </c>
      <c r="E29" s="41" t="s">
        <v>6</v>
      </c>
      <c r="F29" s="41" t="s">
        <v>16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6"/>
      <c r="T29" s="16"/>
      <c r="U29" s="16"/>
      <c r="V29" s="16"/>
      <c r="W29" s="2"/>
      <c r="X29" s="2"/>
      <c r="Y29" s="2"/>
      <c r="Z29" s="2"/>
      <c r="AA29" s="2"/>
      <c r="AB29" s="2"/>
    </row>
    <row r="30" spans="1:28" ht="12.75">
      <c r="A30" s="13" t="s">
        <v>17</v>
      </c>
      <c r="B30" s="11">
        <v>1</v>
      </c>
      <c r="C30" s="16"/>
      <c r="D30" s="42">
        <v>0</v>
      </c>
      <c r="E30" s="42">
        <v>0</v>
      </c>
      <c r="F30" s="43">
        <v>0</v>
      </c>
      <c r="G30" s="2"/>
      <c r="H30" s="2"/>
      <c r="I30" s="2"/>
      <c r="J30" s="2"/>
      <c r="K30" s="2"/>
      <c r="L30" s="44"/>
      <c r="M30" s="2"/>
      <c r="N30" s="2"/>
      <c r="O30" s="2"/>
      <c r="P30" s="2"/>
      <c r="Q30" s="2"/>
      <c r="R30" s="2"/>
      <c r="S30" s="16"/>
      <c r="T30" s="16"/>
      <c r="U30" s="16"/>
      <c r="V30" s="16"/>
      <c r="W30" s="2"/>
      <c r="X30" s="2"/>
      <c r="Y30" s="2"/>
      <c r="Z30" s="2"/>
      <c r="AA30" s="2"/>
      <c r="AB30" s="2"/>
    </row>
    <row r="31" spans="1:28" ht="12.75">
      <c r="A31" s="27" t="s">
        <v>17</v>
      </c>
      <c r="B31" s="16">
        <v>2</v>
      </c>
      <c r="C31" s="16"/>
      <c r="D31" s="42"/>
      <c r="E31" s="42"/>
      <c r="F31" s="4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6"/>
      <c r="T31" s="16"/>
      <c r="U31" s="16"/>
      <c r="V31" s="16"/>
      <c r="W31" s="2"/>
      <c r="X31" s="2"/>
      <c r="Y31" s="2"/>
      <c r="Z31" s="2"/>
      <c r="AA31" s="2"/>
      <c r="AB31" s="2"/>
    </row>
    <row r="32" spans="1:28" ht="12.75">
      <c r="A32" s="27" t="s">
        <v>17</v>
      </c>
      <c r="B32" s="16">
        <v>3</v>
      </c>
      <c r="C32" s="16"/>
      <c r="D32" s="40"/>
      <c r="E32" s="4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6"/>
      <c r="T32" s="16"/>
      <c r="U32" s="16"/>
      <c r="V32" s="16"/>
      <c r="W32" s="2"/>
      <c r="X32" s="2"/>
      <c r="Y32" s="2"/>
      <c r="Z32" s="2"/>
      <c r="AA32" s="2"/>
      <c r="AB32" s="2"/>
    </row>
    <row r="33" spans="1:28" ht="12.75">
      <c r="A33" s="27" t="s">
        <v>17</v>
      </c>
      <c r="B33" s="16">
        <v>4</v>
      </c>
      <c r="C33" s="16"/>
      <c r="D33" s="40"/>
      <c r="E33" s="4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6"/>
      <c r="T33" s="16"/>
      <c r="U33" s="16"/>
      <c r="V33" s="16"/>
      <c r="W33" s="2"/>
      <c r="X33" s="2"/>
      <c r="Y33" s="2"/>
      <c r="Z33" s="2"/>
      <c r="AA33" s="2"/>
      <c r="AB33" s="2"/>
    </row>
    <row r="34" spans="1:28" ht="12.75">
      <c r="A34" s="27" t="s">
        <v>17</v>
      </c>
      <c r="B34" s="16">
        <v>5</v>
      </c>
      <c r="C34" s="16"/>
      <c r="D34" s="40"/>
      <c r="E34" s="4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6"/>
      <c r="T34" s="16"/>
      <c r="U34" s="16"/>
      <c r="V34" s="16"/>
      <c r="W34" s="2"/>
      <c r="X34" s="2"/>
      <c r="Y34" s="2"/>
      <c r="Z34" s="2"/>
      <c r="AA34" s="2"/>
      <c r="AB34" s="2"/>
    </row>
    <row r="35" spans="1:28" ht="12.75">
      <c r="A35" s="32" t="s">
        <v>17</v>
      </c>
      <c r="B35" s="37">
        <v>6</v>
      </c>
      <c r="C35" s="37"/>
      <c r="D35" s="45"/>
      <c r="E35" s="3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6"/>
      <c r="T35" s="16"/>
      <c r="U35" s="16"/>
      <c r="V35" s="16"/>
      <c r="W35" s="2"/>
      <c r="X35" s="2"/>
      <c r="Y35" s="2"/>
      <c r="Z35" s="2"/>
      <c r="AA35" s="2"/>
      <c r="AB35" s="2"/>
    </row>
    <row r="36" spans="1:28" ht="12.75">
      <c r="A36" s="27" t="s">
        <v>18</v>
      </c>
      <c r="B36" s="16"/>
      <c r="C36" s="16"/>
      <c r="D36" s="46">
        <f>AVERAGE(D30:D35)</f>
        <v>0</v>
      </c>
      <c r="E36" s="31">
        <f>AVERAGE(E30:E35)</f>
        <v>0</v>
      </c>
      <c r="F36" s="31">
        <f>AVERAGE(F30:F35)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6"/>
      <c r="T36" s="16"/>
      <c r="U36" s="16"/>
      <c r="V36" s="16"/>
      <c r="W36" s="2"/>
      <c r="X36" s="2"/>
      <c r="Y36" s="2"/>
      <c r="Z36" s="2"/>
      <c r="AA36" s="2"/>
      <c r="AB36" s="2"/>
    </row>
    <row r="37" spans="1:28" ht="12.75">
      <c r="A37" s="27" t="s">
        <v>11</v>
      </c>
      <c r="B37" s="16"/>
      <c r="C37" s="16"/>
      <c r="D37" s="46" t="e">
        <f>STDEV(D30:D35)</f>
        <v>#DIV/0!</v>
      </c>
      <c r="E37" s="31" t="e">
        <f>STDEV(E30:E35)</f>
        <v>#DIV/0!</v>
      </c>
      <c r="F37" s="31" t="e">
        <f>STDEV(F30:F35)</f>
        <v>#DIV/0!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6"/>
      <c r="T37" s="16"/>
      <c r="U37" s="16"/>
      <c r="V37" s="16"/>
      <c r="W37" s="2"/>
      <c r="X37" s="2"/>
      <c r="Y37" s="2"/>
      <c r="Z37" s="2"/>
      <c r="AA37" s="2"/>
      <c r="AB37" s="2"/>
    </row>
    <row r="38" spans="1:22" s="50" customFormat="1" ht="12.75">
      <c r="A38" s="47"/>
      <c r="B38" s="48"/>
      <c r="C38" s="48"/>
      <c r="D38" s="49"/>
      <c r="E38" s="49"/>
      <c r="F38" s="49"/>
      <c r="S38" s="48"/>
      <c r="T38" s="48"/>
      <c r="U38" s="48"/>
      <c r="V38" s="48"/>
    </row>
    <row r="39" spans="1:23" s="50" customFormat="1" ht="12.75">
      <c r="A39" s="47"/>
      <c r="B39" s="48"/>
      <c r="C39" s="48"/>
      <c r="D39" s="49"/>
      <c r="E39" s="49"/>
      <c r="F39" s="49"/>
      <c r="S39" s="51"/>
      <c r="T39" s="51"/>
      <c r="U39" s="48"/>
      <c r="V39" s="51"/>
      <c r="W39" s="51"/>
    </row>
    <row r="40" spans="1:23" s="50" customFormat="1" ht="12.75">
      <c r="A40" s="47"/>
      <c r="B40" s="48"/>
      <c r="C40" s="48"/>
      <c r="D40" s="49"/>
      <c r="E40" s="49"/>
      <c r="F40" s="49"/>
      <c r="S40" s="51"/>
      <c r="T40" s="51"/>
      <c r="U40" s="48"/>
      <c r="V40" s="51"/>
      <c r="W40" s="51"/>
    </row>
    <row r="41" spans="9:23" ht="37.5" customHeight="1">
      <c r="I41" s="51" t="s">
        <v>19</v>
      </c>
      <c r="J41" s="51" t="s">
        <v>20</v>
      </c>
      <c r="L41" s="51" t="s">
        <v>19</v>
      </c>
      <c r="M41" s="51" t="s">
        <v>20</v>
      </c>
      <c r="P41" s="5" t="s">
        <v>44</v>
      </c>
      <c r="U41" s="48"/>
      <c r="V41" s="51"/>
      <c r="W41" s="51"/>
    </row>
    <row r="42" spans="1:23" ht="12.75">
      <c r="A42" s="53"/>
      <c r="B42" s="54"/>
      <c r="C42" s="55" t="s">
        <v>39</v>
      </c>
      <c r="D42" s="55" t="s">
        <v>15</v>
      </c>
      <c r="E42" s="55" t="s">
        <v>6</v>
      </c>
      <c r="F42" s="55" t="s">
        <v>16</v>
      </c>
      <c r="I42" s="56" t="s">
        <v>6</v>
      </c>
      <c r="J42" s="56" t="s">
        <v>6</v>
      </c>
      <c r="L42" s="56" t="s">
        <v>16</v>
      </c>
      <c r="M42" s="56" t="s">
        <v>16</v>
      </c>
      <c r="P42" s="72" t="s">
        <v>41</v>
      </c>
      <c r="Q42" s="72" t="s">
        <v>42</v>
      </c>
      <c r="U42" s="48"/>
      <c r="V42" s="56"/>
      <c r="W42" s="56"/>
    </row>
    <row r="43" spans="1:23" ht="12.75">
      <c r="A43" s="57" t="s">
        <v>21</v>
      </c>
      <c r="B43" s="58"/>
      <c r="C43" s="59" t="s">
        <v>40</v>
      </c>
      <c r="D43" s="59" t="s">
        <v>22</v>
      </c>
      <c r="E43" s="59" t="s">
        <v>22</v>
      </c>
      <c r="F43" s="59" t="s">
        <v>22</v>
      </c>
      <c r="I43" s="56" t="s">
        <v>23</v>
      </c>
      <c r="J43" s="56" t="s">
        <v>24</v>
      </c>
      <c r="L43" s="56" t="s">
        <v>23</v>
      </c>
      <c r="M43" s="56" t="s">
        <v>24</v>
      </c>
      <c r="P43" s="72" t="s">
        <v>31</v>
      </c>
      <c r="Q43" s="72" t="s">
        <v>43</v>
      </c>
      <c r="U43" s="48"/>
      <c r="V43" s="56"/>
      <c r="W43" s="56"/>
    </row>
    <row r="44" spans="1:23" ht="12.75">
      <c r="A44" s="42" t="s">
        <v>25</v>
      </c>
      <c r="B44" s="42"/>
      <c r="C44" s="42">
        <v>10</v>
      </c>
      <c r="D44" s="42">
        <v>19.249</v>
      </c>
      <c r="E44" s="42">
        <v>3.171</v>
      </c>
      <c r="F44" s="68">
        <v>1.3649209704116119</v>
      </c>
      <c r="I44" s="61">
        <f>$T$9*E44+$T$10</f>
        <v>-73.8465976331361</v>
      </c>
      <c r="J44" s="62">
        <f aca="true" t="shared" si="0" ref="J44:J49">((D44*I44)-($D$36*$E$36))/(D44-$D$36)</f>
        <v>-73.8465976331361</v>
      </c>
      <c r="L44" s="61">
        <f>$T$13*F44+$T$14</f>
        <v>-232.7297050597918</v>
      </c>
      <c r="M44" s="62">
        <f>((D44*L44)-($D$36*$F$36))/(D44-$D$36)</f>
        <v>-232.7297050597918</v>
      </c>
      <c r="P44" s="60">
        <f>D44*$T$18+$T$19</f>
        <v>46.97727224275631</v>
      </c>
      <c r="Q44" s="60">
        <f>P44/C44</f>
        <v>4.6977272242756305</v>
      </c>
      <c r="V44" s="62"/>
      <c r="W44" s="61"/>
    </row>
    <row r="45" spans="1:23" ht="12.75">
      <c r="A45" s="42" t="s">
        <v>26</v>
      </c>
      <c r="B45" s="42"/>
      <c r="C45" s="42">
        <v>10</v>
      </c>
      <c r="D45" s="42">
        <v>28.624</v>
      </c>
      <c r="E45" s="42">
        <v>8.699</v>
      </c>
      <c r="F45" s="68">
        <v>3.744385847243965</v>
      </c>
      <c r="I45" s="61">
        <f>$T$9*E45+$T$10</f>
        <v>-119.84511834319528</v>
      </c>
      <c r="J45" s="62">
        <f t="shared" si="0"/>
        <v>-119.84511834319528</v>
      </c>
      <c r="L45" s="61">
        <f>$T$13*F45+$T$14</f>
        <v>-543.0630900345673</v>
      </c>
      <c r="M45" s="62">
        <f>((D45*L45)-($D$36*$E$36))/(D45-$D$36)</f>
        <v>-543.0630900345673</v>
      </c>
      <c r="P45" s="60">
        <f>D45*$T$18+$T$19</f>
        <v>69.53683750671122</v>
      </c>
      <c r="Q45" s="60">
        <f>P45/C45</f>
        <v>6.953683750671122</v>
      </c>
      <c r="V45" s="62"/>
      <c r="W45" s="61"/>
    </row>
    <row r="46" spans="1:23" ht="12.75">
      <c r="A46" s="42" t="s">
        <v>27</v>
      </c>
      <c r="B46" s="42"/>
      <c r="C46" s="42">
        <v>10</v>
      </c>
      <c r="D46" s="42">
        <v>29.516</v>
      </c>
      <c r="E46" s="42">
        <v>5.539</v>
      </c>
      <c r="F46" s="68">
        <v>2.3841997020214185</v>
      </c>
      <c r="I46" s="61">
        <f>$T$9*E46+$T$10</f>
        <v>-93.55073964497042</v>
      </c>
      <c r="J46" s="62">
        <f t="shared" si="0"/>
        <v>-93.55073964497042</v>
      </c>
      <c r="L46" s="61">
        <f>$T$13*F46+$T$14</f>
        <v>-365.66556895636705</v>
      </c>
      <c r="M46" s="62">
        <f>((D46*L46)-($D$36*$E$36))/(D46-$D$36)</f>
        <v>-365.66556895636705</v>
      </c>
      <c r="P46" s="60">
        <f>D46*$T$18+$T$19</f>
        <v>71.68330494302565</v>
      </c>
      <c r="Q46" s="60">
        <f>P46/C46</f>
        <v>7.168330494302564</v>
      </c>
      <c r="V46" s="62"/>
      <c r="W46" s="61"/>
    </row>
    <row r="47" spans="1:23" ht="12.75">
      <c r="A47" s="42" t="s">
        <v>28</v>
      </c>
      <c r="B47" s="42"/>
      <c r="C47" s="42">
        <v>10</v>
      </c>
      <c r="D47" s="42">
        <v>9.29</v>
      </c>
      <c r="E47" s="42">
        <v>2.767</v>
      </c>
      <c r="F47" s="68">
        <v>1.1910237543768307</v>
      </c>
      <c r="I47" s="61">
        <f>$T$9*E47+$T$10</f>
        <v>-70.48491124260356</v>
      </c>
      <c r="J47" s="62">
        <f t="shared" si="0"/>
        <v>-70.48491124260356</v>
      </c>
      <c r="L47" s="61">
        <f>$T$13*F47+$T$14</f>
        <v>-210.04976882068013</v>
      </c>
      <c r="M47" s="62">
        <f>((D47*L47)-($D$36*$E$36))/(D47-$D$36)</f>
        <v>-210.04976882068013</v>
      </c>
      <c r="P47" s="60">
        <f>D47*$T$18+$T$19</f>
        <v>23.012396459958765</v>
      </c>
      <c r="Q47" s="60">
        <f>P47/C47</f>
        <v>2.3012396459958766</v>
      </c>
      <c r="V47" s="62"/>
      <c r="W47" s="61"/>
    </row>
    <row r="48" spans="1:23" ht="12.75">
      <c r="A48" s="42" t="s">
        <v>29</v>
      </c>
      <c r="B48" s="42"/>
      <c r="C48" s="42">
        <v>10</v>
      </c>
      <c r="D48" s="42">
        <v>8.251</v>
      </c>
      <c r="E48" s="42">
        <v>0.747</v>
      </c>
      <c r="F48" s="68">
        <v>0.3215376742029247</v>
      </c>
      <c r="I48" s="61">
        <f>$T$9*E48+$T$10</f>
        <v>-53.67647928994083</v>
      </c>
      <c r="J48" s="62">
        <f t="shared" si="0"/>
        <v>-53.67647928994083</v>
      </c>
      <c r="L48" s="61">
        <f>$T$13*F48+$T$14</f>
        <v>-96.65008762512183</v>
      </c>
      <c r="M48" s="62">
        <f>((D48*L48)-($D$36*$E$36))/(D48-$D$36)</f>
        <v>-96.65008762512183</v>
      </c>
      <c r="P48" s="60">
        <f>D48*$T$18+$T$19</f>
        <v>20.51219504030552</v>
      </c>
      <c r="Q48" s="60">
        <f>P48/C48</f>
        <v>2.051219504030552</v>
      </c>
      <c r="V48" s="62"/>
      <c r="W48" s="61"/>
    </row>
    <row r="49" spans="1:23" ht="12.75">
      <c r="A49" s="42" t="s">
        <v>30</v>
      </c>
      <c r="B49" s="42"/>
      <c r="C49" s="42">
        <v>10</v>
      </c>
      <c r="D49" s="42">
        <v>18.773</v>
      </c>
      <c r="E49" s="42">
        <v>1.261</v>
      </c>
      <c r="F49" s="68">
        <v>0.5427831421283641</v>
      </c>
      <c r="I49" s="61">
        <f>$T$9*E49+$T$10</f>
        <v>-57.953476331360946</v>
      </c>
      <c r="J49" s="62">
        <f t="shared" si="0"/>
        <v>-57.95347633136094</v>
      </c>
      <c r="L49" s="61">
        <f>$T$13*F49+$T$14</f>
        <v>-125.50525402834805</v>
      </c>
      <c r="M49" s="62">
        <f>((D49*L49)-($D$36*$E$36))/(D49-$D$36)</f>
        <v>-125.50525402834805</v>
      </c>
      <c r="P49" s="60">
        <f>D49*$T$18+$T$19</f>
        <v>45.83184791575444</v>
      </c>
      <c r="Q49" s="60">
        <f>P49/C49</f>
        <v>4.583184791575444</v>
      </c>
      <c r="V49" s="62"/>
      <c r="W49" s="61"/>
    </row>
    <row r="50" spans="1:23" ht="12.75">
      <c r="A50" s="42"/>
      <c r="B50" s="42"/>
      <c r="C50" s="42"/>
      <c r="D50" s="42"/>
      <c r="E50" s="42"/>
      <c r="F50" s="68"/>
      <c r="I50" s="61"/>
      <c r="J50" s="62"/>
      <c r="L50" s="61"/>
      <c r="M50" s="62"/>
      <c r="P50" s="60"/>
      <c r="Q50" s="60"/>
      <c r="V50" s="62"/>
      <c r="W50" s="61"/>
    </row>
    <row r="51" spans="1:23" ht="12.75">
      <c r="A51" s="42"/>
      <c r="B51" s="42"/>
      <c r="C51" s="42"/>
      <c r="D51" s="42"/>
      <c r="E51" s="42"/>
      <c r="F51" s="68"/>
      <c r="I51" s="61"/>
      <c r="J51" s="62"/>
      <c r="L51" s="61"/>
      <c r="M51" s="62"/>
      <c r="P51" s="60"/>
      <c r="Q51" s="60"/>
      <c r="V51" s="62"/>
      <c r="W51" s="61"/>
    </row>
    <row r="52" spans="1:23" ht="12.75" customHeight="1">
      <c r="A52" s="42"/>
      <c r="C52" s="42"/>
      <c r="D52" s="42"/>
      <c r="E52" s="42"/>
      <c r="F52" s="68"/>
      <c r="I52" s="61"/>
      <c r="J52" s="62"/>
      <c r="L52" s="61"/>
      <c r="M52" s="62"/>
      <c r="P52" s="60"/>
      <c r="Q52" s="60"/>
      <c r="V52" s="62"/>
      <c r="W52" s="61"/>
    </row>
    <row r="53" spans="1:23" ht="12.75">
      <c r="A53" s="42"/>
      <c r="B53" s="63"/>
      <c r="C53" s="42"/>
      <c r="D53" s="42"/>
      <c r="E53" s="42"/>
      <c r="F53" s="68"/>
      <c r="I53" s="61"/>
      <c r="J53" s="62"/>
      <c r="L53" s="61"/>
      <c r="M53" s="62"/>
      <c r="P53" s="60"/>
      <c r="Q53" s="60"/>
      <c r="V53" s="62"/>
      <c r="W53" s="61"/>
    </row>
    <row r="54" spans="1:23" ht="12.75">
      <c r="A54" s="42"/>
      <c r="B54" s="63"/>
      <c r="C54" s="42"/>
      <c r="D54" s="42"/>
      <c r="E54" s="42"/>
      <c r="F54" s="68"/>
      <c r="I54" s="61"/>
      <c r="J54" s="62"/>
      <c r="L54" s="61"/>
      <c r="M54" s="62"/>
      <c r="P54" s="60"/>
      <c r="Q54" s="60"/>
      <c r="V54" s="62"/>
      <c r="W54" s="61"/>
    </row>
    <row r="55" spans="1:23" ht="12.75">
      <c r="A55" s="42"/>
      <c r="B55" s="63"/>
      <c r="C55" s="42"/>
      <c r="D55" s="42"/>
      <c r="E55" s="42"/>
      <c r="F55" s="68"/>
      <c r="I55" s="61"/>
      <c r="J55" s="62"/>
      <c r="L55" s="61"/>
      <c r="M55" s="62"/>
      <c r="P55" s="60"/>
      <c r="Q55" s="60"/>
      <c r="V55" s="62"/>
      <c r="W55" s="61"/>
    </row>
    <row r="56" spans="1:23" ht="12.75">
      <c r="A56" s="42"/>
      <c r="B56" s="63"/>
      <c r="C56" s="42"/>
      <c r="D56" s="42"/>
      <c r="E56" s="42"/>
      <c r="F56" s="68"/>
      <c r="I56" s="61"/>
      <c r="J56" s="62"/>
      <c r="L56" s="61"/>
      <c r="M56" s="62"/>
      <c r="P56" s="60"/>
      <c r="Q56" s="60"/>
      <c r="V56" s="62"/>
      <c r="W56" s="61"/>
    </row>
    <row r="57" spans="1:23" ht="12.75">
      <c r="A57" s="42"/>
      <c r="B57" s="63"/>
      <c r="C57" s="42"/>
      <c r="D57" s="42"/>
      <c r="E57" s="42"/>
      <c r="F57" s="68"/>
      <c r="I57" s="61"/>
      <c r="J57" s="62"/>
      <c r="L57" s="61"/>
      <c r="M57" s="62"/>
      <c r="P57" s="60"/>
      <c r="Q57" s="60"/>
      <c r="V57" s="62"/>
      <c r="W57" s="61"/>
    </row>
    <row r="58" spans="1:23" ht="12.75">
      <c r="A58" s="42"/>
      <c r="B58" s="42"/>
      <c r="C58" s="42"/>
      <c r="D58" s="42"/>
      <c r="E58" s="42"/>
      <c r="F58" s="68"/>
      <c r="I58" s="61"/>
      <c r="J58" s="62"/>
      <c r="L58" s="61"/>
      <c r="M58" s="62"/>
      <c r="P58" s="60"/>
      <c r="Q58" s="60"/>
      <c r="V58" s="62"/>
      <c r="W58" s="61"/>
    </row>
    <row r="59" spans="1:23" ht="12.75">
      <c r="A59" s="42"/>
      <c r="B59" s="42"/>
      <c r="C59" s="42"/>
      <c r="D59" s="42"/>
      <c r="E59" s="42"/>
      <c r="F59" s="68"/>
      <c r="I59" s="61"/>
      <c r="J59" s="62"/>
      <c r="L59" s="61"/>
      <c r="M59" s="62"/>
      <c r="P59" s="60"/>
      <c r="Q59" s="60"/>
      <c r="V59" s="62"/>
      <c r="W59" s="61"/>
    </row>
    <row r="60" spans="1:23" ht="12.75">
      <c r="A60" s="42"/>
      <c r="B60" s="42"/>
      <c r="C60" s="42"/>
      <c r="D60" s="42"/>
      <c r="E60" s="42"/>
      <c r="F60" s="68"/>
      <c r="I60" s="61"/>
      <c r="J60" s="62"/>
      <c r="L60" s="61"/>
      <c r="M60" s="62"/>
      <c r="P60" s="60"/>
      <c r="Q60" s="60"/>
      <c r="V60" s="62"/>
      <c r="W60" s="61"/>
    </row>
    <row r="61" spans="1:23" ht="12.75">
      <c r="A61" s="42"/>
      <c r="B61" s="42"/>
      <c r="C61" s="42"/>
      <c r="D61" s="42"/>
      <c r="E61" s="42"/>
      <c r="F61" s="68"/>
      <c r="I61" s="61"/>
      <c r="J61" s="62"/>
      <c r="L61" s="61"/>
      <c r="M61" s="62"/>
      <c r="P61" s="60"/>
      <c r="Q61" s="60"/>
      <c r="V61" s="62"/>
      <c r="W61" s="61"/>
    </row>
    <row r="62" spans="1:23" ht="12.75">
      <c r="A62" s="42"/>
      <c r="B62" s="42"/>
      <c r="C62" s="42"/>
      <c r="D62" s="42"/>
      <c r="E62" s="42"/>
      <c r="F62" s="68"/>
      <c r="I62" s="61"/>
      <c r="J62" s="62"/>
      <c r="L62" s="61"/>
      <c r="M62" s="62"/>
      <c r="P62" s="60"/>
      <c r="Q62" s="60"/>
      <c r="V62" s="62"/>
      <c r="W62" s="61"/>
    </row>
    <row r="63" spans="1:23" ht="12.75">
      <c r="A63" s="42"/>
      <c r="B63" s="42"/>
      <c r="C63" s="42"/>
      <c r="D63" s="42"/>
      <c r="E63" s="42"/>
      <c r="F63" s="68"/>
      <c r="I63" s="61"/>
      <c r="J63" s="62"/>
      <c r="L63" s="61"/>
      <c r="M63" s="62"/>
      <c r="P63" s="60"/>
      <c r="Q63" s="60"/>
      <c r="V63" s="62"/>
      <c r="W63" s="61"/>
    </row>
    <row r="64" spans="1:23" ht="12.75">
      <c r="A64" s="42"/>
      <c r="B64" s="42"/>
      <c r="C64" s="42"/>
      <c r="D64" s="42"/>
      <c r="E64" s="42"/>
      <c r="F64" s="68"/>
      <c r="I64" s="61"/>
      <c r="J64" s="62"/>
      <c r="L64" s="61"/>
      <c r="M64" s="62"/>
      <c r="P64" s="60"/>
      <c r="Q64" s="60"/>
      <c r="V64" s="62"/>
      <c r="W64" s="61"/>
    </row>
    <row r="65" spans="1:23" ht="12.75">
      <c r="A65" s="42"/>
      <c r="B65" s="42"/>
      <c r="C65" s="42"/>
      <c r="D65" s="42"/>
      <c r="E65" s="42"/>
      <c r="F65" s="68"/>
      <c r="I65" s="61"/>
      <c r="J65" s="62"/>
      <c r="L65" s="61"/>
      <c r="M65" s="62"/>
      <c r="P65" s="60"/>
      <c r="Q65" s="60"/>
      <c r="V65" s="62"/>
      <c r="W65" s="61"/>
    </row>
    <row r="66" spans="1:23" ht="12.75">
      <c r="A66" s="42"/>
      <c r="B66" s="42"/>
      <c r="C66" s="42"/>
      <c r="D66" s="42"/>
      <c r="E66" s="42"/>
      <c r="F66" s="68"/>
      <c r="I66" s="61"/>
      <c r="J66" s="62"/>
      <c r="L66" s="61"/>
      <c r="M66" s="62"/>
      <c r="P66" s="60"/>
      <c r="Q66" s="60"/>
      <c r="V66" s="62"/>
      <c r="W66" s="61"/>
    </row>
    <row r="67" spans="1:23" ht="12.75">
      <c r="A67" s="42"/>
      <c r="B67" s="42"/>
      <c r="C67" s="42"/>
      <c r="D67" s="42"/>
      <c r="E67" s="42"/>
      <c r="F67" s="68"/>
      <c r="I67" s="61"/>
      <c r="J67" s="62"/>
      <c r="L67" s="61"/>
      <c r="M67" s="62"/>
      <c r="P67" s="60"/>
      <c r="Q67" s="60"/>
      <c r="V67" s="62"/>
      <c r="W67" s="61"/>
    </row>
    <row r="68" spans="1:23" ht="12.75">
      <c r="A68" s="42"/>
      <c r="B68" s="42"/>
      <c r="C68" s="42"/>
      <c r="D68" s="42"/>
      <c r="E68" s="42"/>
      <c r="F68" s="68"/>
      <c r="I68" s="61"/>
      <c r="J68" s="62"/>
      <c r="L68" s="61"/>
      <c r="M68" s="62"/>
      <c r="P68" s="60"/>
      <c r="Q68" s="60"/>
      <c r="V68" s="62"/>
      <c r="W68" s="61"/>
    </row>
    <row r="69" spans="1:23" ht="12.75">
      <c r="A69" s="42"/>
      <c r="B69" s="42"/>
      <c r="C69" s="42"/>
      <c r="D69" s="42"/>
      <c r="E69" s="42"/>
      <c r="F69" s="68"/>
      <c r="I69" s="61"/>
      <c r="J69" s="62"/>
      <c r="L69" s="61"/>
      <c r="M69" s="62"/>
      <c r="P69" s="60"/>
      <c r="Q69" s="60"/>
      <c r="V69" s="62"/>
      <c r="W69" s="61"/>
    </row>
    <row r="70" spans="1:23" ht="12.75">
      <c r="A70" s="42"/>
      <c r="B70" s="42"/>
      <c r="C70" s="42"/>
      <c r="D70" s="42"/>
      <c r="E70" s="42"/>
      <c r="F70" s="68"/>
      <c r="I70" s="61"/>
      <c r="J70" s="62"/>
      <c r="L70" s="61"/>
      <c r="M70" s="62"/>
      <c r="P70" s="60"/>
      <c r="Q70" s="60"/>
      <c r="V70" s="62"/>
      <c r="W70" s="61"/>
    </row>
    <row r="71" spans="1:23" ht="12.75">
      <c r="A71" s="42"/>
      <c r="B71" s="42"/>
      <c r="C71" s="42"/>
      <c r="D71" s="42"/>
      <c r="E71" s="42"/>
      <c r="F71" s="68"/>
      <c r="I71" s="61"/>
      <c r="J71" s="62"/>
      <c r="L71" s="61"/>
      <c r="M71" s="62"/>
      <c r="P71" s="60"/>
      <c r="Q71" s="60"/>
      <c r="V71" s="62"/>
      <c r="W71" s="61"/>
    </row>
    <row r="72" spans="1:23" ht="12.75">
      <c r="A72" s="42"/>
      <c r="B72" s="42"/>
      <c r="C72" s="42"/>
      <c r="D72" s="42"/>
      <c r="E72" s="42"/>
      <c r="F72" s="68"/>
      <c r="I72" s="61"/>
      <c r="J72" s="62"/>
      <c r="L72" s="61"/>
      <c r="M72" s="62"/>
      <c r="P72" s="60"/>
      <c r="Q72" s="60"/>
      <c r="V72" s="62"/>
      <c r="W72" s="61"/>
    </row>
    <row r="73" spans="1:23" ht="12.75">
      <c r="A73" s="42"/>
      <c r="B73" s="42"/>
      <c r="C73" s="42"/>
      <c r="D73" s="42"/>
      <c r="E73" s="42"/>
      <c r="F73" s="68"/>
      <c r="I73" s="61"/>
      <c r="J73" s="62"/>
      <c r="L73" s="61"/>
      <c r="M73" s="62"/>
      <c r="P73" s="60"/>
      <c r="Q73" s="60"/>
      <c r="V73" s="62"/>
      <c r="W73" s="61"/>
    </row>
    <row r="74" spans="1:23" ht="12.75">
      <c r="A74" s="63"/>
      <c r="B74" s="42"/>
      <c r="C74" s="42"/>
      <c r="D74" s="42"/>
      <c r="E74" s="42"/>
      <c r="F74" s="68"/>
      <c r="I74" s="61"/>
      <c r="J74" s="62"/>
      <c r="L74" s="61"/>
      <c r="M74" s="62"/>
      <c r="P74" s="60"/>
      <c r="Q74" s="60"/>
      <c r="V74" s="62"/>
      <c r="W74" s="61"/>
    </row>
    <row r="75" spans="1:23" ht="12.75">
      <c r="A75" s="42"/>
      <c r="B75" s="42"/>
      <c r="C75" s="42"/>
      <c r="D75" s="42"/>
      <c r="E75" s="42"/>
      <c r="F75" s="42"/>
      <c r="L75" s="60"/>
      <c r="M75" s="60"/>
      <c r="S75" s="61"/>
      <c r="T75" s="62"/>
      <c r="V75" s="62"/>
      <c r="W75" s="61"/>
    </row>
    <row r="76" spans="1:23" ht="12.75">
      <c r="A76" s="42"/>
      <c r="B76" s="42"/>
      <c r="C76" s="42"/>
      <c r="D76" s="42"/>
      <c r="E76" s="42"/>
      <c r="F76"/>
      <c r="L76" s="60"/>
      <c r="M76" s="60"/>
      <c r="S76" s="61"/>
      <c r="T76" s="62"/>
      <c r="V76" s="62"/>
      <c r="W76" s="61"/>
    </row>
    <row r="77" spans="1:23" ht="12.75">
      <c r="A77" s="42"/>
      <c r="B77" s="42"/>
      <c r="C77" s="42"/>
      <c r="D77" s="42"/>
      <c r="E77" s="42"/>
      <c r="F77" s="42"/>
      <c r="L77" s="60"/>
      <c r="M77" s="60"/>
      <c r="S77" s="61"/>
      <c r="T77" s="62"/>
      <c r="V77" s="62"/>
      <c r="W77" s="61"/>
    </row>
    <row r="78" spans="1:23" ht="12.75">
      <c r="A78" s="42"/>
      <c r="B78" s="42"/>
      <c r="C78" s="42"/>
      <c r="D78" s="42"/>
      <c r="E78" s="42"/>
      <c r="F78" s="42"/>
      <c r="L78" s="60"/>
      <c r="M78" s="60"/>
      <c r="S78" s="61"/>
      <c r="T78" s="62"/>
      <c r="V78" s="62"/>
      <c r="W78" s="61"/>
    </row>
    <row r="79" spans="1:23" ht="12.75">
      <c r="A79" s="42"/>
      <c r="B79" s="42"/>
      <c r="C79" s="42"/>
      <c r="D79" s="42"/>
      <c r="E79" s="42"/>
      <c r="F79" s="42"/>
      <c r="L79" s="60"/>
      <c r="M79" s="60"/>
      <c r="S79" s="61"/>
      <c r="T79" s="62"/>
      <c r="V79" s="62"/>
      <c r="W79" s="61"/>
    </row>
    <row r="80" spans="1:23" ht="12.75">
      <c r="A80" s="42"/>
      <c r="B80" s="42"/>
      <c r="C80" s="42"/>
      <c r="D80" s="42"/>
      <c r="E80" s="42"/>
      <c r="F80" s="42"/>
      <c r="L80" s="60"/>
      <c r="M80" s="60"/>
      <c r="S80" s="61"/>
      <c r="T80" s="62"/>
      <c r="V80" s="62"/>
      <c r="W80" s="61"/>
    </row>
    <row r="81" spans="1:23" ht="12.75">
      <c r="A81" s="42"/>
      <c r="B81" s="42"/>
      <c r="C81" s="42"/>
      <c r="D81" s="42"/>
      <c r="E81" s="42"/>
      <c r="F81" s="42"/>
      <c r="L81" s="60"/>
      <c r="M81" s="60"/>
      <c r="S81" s="61"/>
      <c r="T81" s="62"/>
      <c r="V81" s="62"/>
      <c r="W81" s="61"/>
    </row>
    <row r="82" spans="1:23" ht="12.75">
      <c r="A82" s="42"/>
      <c r="B82" s="42"/>
      <c r="C82" s="42"/>
      <c r="D82" s="42"/>
      <c r="E82" s="42"/>
      <c r="F82" s="42"/>
      <c r="L82" s="60"/>
      <c r="M82" s="60"/>
      <c r="S82" s="61"/>
      <c r="T82" s="62"/>
      <c r="V82" s="62"/>
      <c r="W82" s="61"/>
    </row>
    <row r="83" spans="1:23" ht="12.75">
      <c r="A83" s="42"/>
      <c r="B83" s="42"/>
      <c r="C83" s="42"/>
      <c r="D83" s="42"/>
      <c r="E83" s="42"/>
      <c r="F83" s="42"/>
      <c r="L83" s="60"/>
      <c r="M83" s="60"/>
      <c r="S83" s="61"/>
      <c r="T83" s="62"/>
      <c r="V83" s="62"/>
      <c r="W83" s="61"/>
    </row>
    <row r="84" spans="1:23" ht="12.75">
      <c r="A84" s="42"/>
      <c r="B84" s="42"/>
      <c r="C84" s="42"/>
      <c r="D84" s="42"/>
      <c r="E84" s="42"/>
      <c r="F84" s="42"/>
      <c r="L84" s="60"/>
      <c r="M84" s="60"/>
      <c r="S84" s="61"/>
      <c r="T84" s="62"/>
      <c r="V84" s="62"/>
      <c r="W84" s="61"/>
    </row>
    <row r="85" spans="1:23" ht="12.75">
      <c r="A85" s="42"/>
      <c r="B85" s="42"/>
      <c r="C85" s="42"/>
      <c r="D85" s="42"/>
      <c r="E85" s="42"/>
      <c r="F85" s="42"/>
      <c r="L85" s="60"/>
      <c r="M85" s="60"/>
      <c r="S85" s="61"/>
      <c r="T85" s="62"/>
      <c r="V85" s="62"/>
      <c r="W85" s="61"/>
    </row>
    <row r="86" spans="1:23" ht="12.75">
      <c r="A86" s="42"/>
      <c r="B86" s="42"/>
      <c r="C86" s="42"/>
      <c r="D86" s="42"/>
      <c r="E86" s="42"/>
      <c r="F86" s="42"/>
      <c r="L86" s="60"/>
      <c r="M86" s="60"/>
      <c r="S86" s="61"/>
      <c r="T86" s="62"/>
      <c r="V86" s="62"/>
      <c r="W86" s="61"/>
    </row>
    <row r="87" spans="1:23" ht="12.75">
      <c r="A87" s="42"/>
      <c r="D87" s="42"/>
      <c r="E87" s="42"/>
      <c r="F87" s="42"/>
      <c r="L87" s="60"/>
      <c r="M87" s="60"/>
      <c r="S87" s="61"/>
      <c r="T87" s="62"/>
      <c r="V87" s="62"/>
      <c r="W87" s="61"/>
    </row>
    <row r="88" spans="1:23" ht="12.75">
      <c r="A88" s="42"/>
      <c r="B88" s="42"/>
      <c r="C88" s="42"/>
      <c r="D88" s="42"/>
      <c r="E88" s="42"/>
      <c r="F88" s="64"/>
      <c r="L88" s="60"/>
      <c r="M88" s="60"/>
      <c r="S88" s="61"/>
      <c r="T88" s="62"/>
      <c r="V88" s="62"/>
      <c r="W88" s="61"/>
    </row>
    <row r="89" spans="1:23" ht="12.75">
      <c r="A89" s="42"/>
      <c r="B89" s="42"/>
      <c r="C89" s="42"/>
      <c r="D89" s="42"/>
      <c r="E89" s="42"/>
      <c r="F89" s="43"/>
      <c r="L89" s="60"/>
      <c r="M89" s="60"/>
      <c r="S89" s="61"/>
      <c r="T89" s="62"/>
      <c r="V89" s="62"/>
      <c r="W89" s="61"/>
    </row>
    <row r="90" spans="1:23" ht="12.75">
      <c r="A90" s="42"/>
      <c r="B90" s="42"/>
      <c r="C90" s="42"/>
      <c r="D90" s="42"/>
      <c r="E90" s="42"/>
      <c r="F90" s="42"/>
      <c r="L90" s="60"/>
      <c r="M90" s="60"/>
      <c r="S90" s="61"/>
      <c r="T90" s="62"/>
      <c r="V90" s="62"/>
      <c r="W90" s="61"/>
    </row>
    <row r="91" spans="1:23" ht="12.75">
      <c r="A91" s="42"/>
      <c r="B91" s="42"/>
      <c r="C91" s="42"/>
      <c r="D91" s="42"/>
      <c r="E91" s="42"/>
      <c r="F91" s="42"/>
      <c r="L91" s="60"/>
      <c r="M91" s="60"/>
      <c r="S91" s="61"/>
      <c r="T91" s="62"/>
      <c r="V91" s="62"/>
      <c r="W91" s="61"/>
    </row>
    <row r="92" spans="1:23" ht="12.75">
      <c r="A92" s="42"/>
      <c r="B92" s="42"/>
      <c r="C92" s="42"/>
      <c r="D92" s="42"/>
      <c r="E92" s="42"/>
      <c r="F92" s="42"/>
      <c r="L92" s="60"/>
      <c r="M92" s="60"/>
      <c r="S92" s="61"/>
      <c r="T92" s="62"/>
      <c r="V92" s="62"/>
      <c r="W92" s="61"/>
    </row>
    <row r="93" spans="1:23" ht="12.75">
      <c r="A93" s="42"/>
      <c r="B93" s="42"/>
      <c r="C93" s="42"/>
      <c r="D93" s="42"/>
      <c r="E93" s="42"/>
      <c r="F93" s="42"/>
      <c r="L93" s="60"/>
      <c r="M93" s="60"/>
      <c r="S93" s="61"/>
      <c r="T93" s="62"/>
      <c r="V93" s="62"/>
      <c r="W93" s="61"/>
    </row>
    <row r="94" spans="1:23" ht="12.75">
      <c r="A94" s="42"/>
      <c r="B94" s="42"/>
      <c r="C94" s="42"/>
      <c r="D94" s="42"/>
      <c r="E94" s="42"/>
      <c r="F94" s="42"/>
      <c r="L94" s="60"/>
      <c r="M94" s="60"/>
      <c r="S94" s="61"/>
      <c r="T94" s="62"/>
      <c r="V94" s="62"/>
      <c r="W94" s="61"/>
    </row>
    <row r="95" spans="1:23" ht="12.75">
      <c r="A95" s="42"/>
      <c r="B95" s="42"/>
      <c r="C95" s="42"/>
      <c r="D95" s="42"/>
      <c r="E95" s="42"/>
      <c r="F95"/>
      <c r="L95" s="60"/>
      <c r="M95" s="60"/>
      <c r="S95" s="61"/>
      <c r="T95" s="62"/>
      <c r="V95" s="62"/>
      <c r="W95" s="61"/>
    </row>
    <row r="96" spans="1:23" ht="12.75">
      <c r="A96" s="42"/>
      <c r="B96" s="42"/>
      <c r="C96" s="42"/>
      <c r="D96" s="42"/>
      <c r="E96" s="42"/>
      <c r="F96" s="42"/>
      <c r="L96" s="60"/>
      <c r="M96" s="60"/>
      <c r="S96" s="61"/>
      <c r="T96" s="62"/>
      <c r="V96" s="62"/>
      <c r="W96" s="61"/>
    </row>
    <row r="97" spans="1:23" ht="12.75">
      <c r="A97" s="42"/>
      <c r="B97" s="42"/>
      <c r="C97" s="42"/>
      <c r="D97" s="42"/>
      <c r="E97" s="42"/>
      <c r="F97" s="42"/>
      <c r="L97" s="60"/>
      <c r="M97" s="60"/>
      <c r="S97" s="61"/>
      <c r="T97" s="62"/>
      <c r="V97" s="62"/>
      <c r="W97" s="61"/>
    </row>
    <row r="98" spans="1:23" ht="12.75">
      <c r="A98" s="42"/>
      <c r="B98" s="42"/>
      <c r="C98" s="42"/>
      <c r="D98" s="42"/>
      <c r="E98" s="42"/>
      <c r="F98" s="42"/>
      <c r="L98" s="60"/>
      <c r="M98" s="60"/>
      <c r="S98" s="61"/>
      <c r="T98" s="62"/>
      <c r="V98" s="62"/>
      <c r="W98" s="61"/>
    </row>
    <row r="99" spans="1:23" ht="12.75">
      <c r="A99" s="42"/>
      <c r="B99" s="42"/>
      <c r="C99" s="42"/>
      <c r="D99" s="42"/>
      <c r="E99" s="42"/>
      <c r="F99" s="42"/>
      <c r="L99" s="60"/>
      <c r="M99" s="60"/>
      <c r="S99" s="61"/>
      <c r="T99" s="62"/>
      <c r="V99" s="62"/>
      <c r="W99" s="61"/>
    </row>
    <row r="100" spans="1:23" ht="12.75">
      <c r="A100" s="42"/>
      <c r="D100" s="42"/>
      <c r="E100" s="42"/>
      <c r="F100" s="42"/>
      <c r="L100" s="60"/>
      <c r="M100" s="60"/>
      <c r="S100" s="61"/>
      <c r="T100" s="62"/>
      <c r="V100" s="62"/>
      <c r="W100" s="61"/>
    </row>
    <row r="101" spans="1:23" ht="12.75">
      <c r="A101" s="43"/>
      <c r="D101" s="43"/>
      <c r="E101" s="43"/>
      <c r="F101" s="43"/>
      <c r="S101" s="61"/>
      <c r="T101" s="62"/>
      <c r="V101" s="62"/>
      <c r="W101" s="61"/>
    </row>
    <row r="102" spans="1:23" ht="12.75">
      <c r="A102" s="43"/>
      <c r="D102" s="43"/>
      <c r="E102" s="43"/>
      <c r="F102" s="43"/>
      <c r="S102" s="61"/>
      <c r="T102" s="62"/>
      <c r="V102" s="62"/>
      <c r="W102" s="61"/>
    </row>
    <row r="103" spans="1:23" ht="12.75">
      <c r="A103" s="43"/>
      <c r="D103" s="43"/>
      <c r="E103" s="43"/>
      <c r="F103" s="43"/>
      <c r="S103" s="61"/>
      <c r="T103" s="62"/>
      <c r="V103" s="62"/>
      <c r="W103" s="61"/>
    </row>
    <row r="104" spans="1:23" ht="12.75">
      <c r="A104" s="43"/>
      <c r="D104" s="43"/>
      <c r="E104" s="43"/>
      <c r="F104" s="43"/>
      <c r="S104" s="61"/>
      <c r="T104" s="62"/>
      <c r="V104" s="62"/>
      <c r="W104" s="61"/>
    </row>
    <row r="105" spans="1:23" ht="12.75">
      <c r="A105" s="43"/>
      <c r="D105" s="43"/>
      <c r="E105" s="43"/>
      <c r="F105" s="43"/>
      <c r="S105" s="61"/>
      <c r="T105" s="62"/>
      <c r="V105" s="62"/>
      <c r="W105" s="61"/>
    </row>
    <row r="106" spans="1:23" ht="12.75">
      <c r="A106" s="43"/>
      <c r="D106" s="43"/>
      <c r="E106" s="43"/>
      <c r="F106" s="43"/>
      <c r="S106" s="61"/>
      <c r="T106" s="62"/>
      <c r="V106" s="62"/>
      <c r="W106" s="61"/>
    </row>
    <row r="107" spans="1:23" ht="12.75">
      <c r="A107" s="43"/>
      <c r="D107" s="43"/>
      <c r="E107" s="43"/>
      <c r="F107" s="43"/>
      <c r="S107" s="61"/>
      <c r="T107" s="62"/>
      <c r="V107" s="62"/>
      <c r="W107" s="61"/>
    </row>
    <row r="108" spans="1:23" ht="12.75">
      <c r="A108" s="43"/>
      <c r="D108" s="43"/>
      <c r="E108" s="43"/>
      <c r="F108" s="43"/>
      <c r="S108" s="61"/>
      <c r="T108" s="62"/>
      <c r="V108" s="62"/>
      <c r="W108" s="61"/>
    </row>
    <row r="109" spans="1:23" ht="12.75">
      <c r="A109" s="43"/>
      <c r="D109" s="43"/>
      <c r="E109" s="43"/>
      <c r="F109" s="43"/>
      <c r="S109" s="61"/>
      <c r="T109" s="62"/>
      <c r="V109" s="62"/>
      <c r="W109" s="61"/>
    </row>
    <row r="110" spans="1:23" ht="12.75">
      <c r="A110" s="43"/>
      <c r="D110" s="43"/>
      <c r="E110" s="43"/>
      <c r="F110" s="43"/>
      <c r="S110" s="61"/>
      <c r="T110" s="62"/>
      <c r="V110" s="62"/>
      <c r="W110" s="61"/>
    </row>
    <row r="111" spans="1:23" ht="12.75">
      <c r="A111" s="43"/>
      <c r="D111" s="43"/>
      <c r="E111" s="43"/>
      <c r="F111" s="43"/>
      <c r="S111" s="61"/>
      <c r="T111" s="62"/>
      <c r="V111" s="62"/>
      <c r="W111" s="61"/>
    </row>
    <row r="112" spans="1:23" ht="12.75">
      <c r="A112" s="43"/>
      <c r="D112" s="43"/>
      <c r="E112" s="43"/>
      <c r="F112" s="43"/>
      <c r="S112" s="61"/>
      <c r="T112" s="62"/>
      <c r="V112" s="62"/>
      <c r="W112" s="61"/>
    </row>
    <row r="113" spans="1:23" ht="12.75">
      <c r="A113" s="43"/>
      <c r="D113" s="43"/>
      <c r="E113" s="43"/>
      <c r="F113" s="43"/>
      <c r="S113" s="61"/>
      <c r="T113" s="62"/>
      <c r="V113" s="62"/>
      <c r="W113" s="61"/>
    </row>
    <row r="114" spans="1:23" ht="12.75">
      <c r="A114" s="43"/>
      <c r="D114" s="43"/>
      <c r="E114" s="43"/>
      <c r="F114" s="43"/>
      <c r="S114" s="61"/>
      <c r="T114" s="62"/>
      <c r="V114" s="62"/>
      <c r="W114" s="61"/>
    </row>
    <row r="115" spans="1:23" ht="12.75">
      <c r="A115" s="43"/>
      <c r="D115" s="43"/>
      <c r="E115" s="43"/>
      <c r="F115" s="43"/>
      <c r="S115" s="61"/>
      <c r="T115" s="62"/>
      <c r="V115" s="62"/>
      <c r="W115" s="61"/>
    </row>
    <row r="116" spans="1:23" ht="12.75">
      <c r="A116" s="43"/>
      <c r="D116" s="43"/>
      <c r="E116" s="43"/>
      <c r="F116" s="43"/>
      <c r="S116" s="61"/>
      <c r="T116" s="62"/>
      <c r="V116" s="62"/>
      <c r="W116" s="61"/>
    </row>
    <row r="117" spans="1:23" ht="12.75">
      <c r="A117" s="43"/>
      <c r="D117" s="43"/>
      <c r="E117" s="43"/>
      <c r="F117" s="43"/>
      <c r="S117" s="61"/>
      <c r="T117" s="62"/>
      <c r="V117" s="62"/>
      <c r="W117" s="61"/>
    </row>
    <row r="118" spans="1:23" ht="12.75">
      <c r="A118" s="43"/>
      <c r="D118" s="43"/>
      <c r="E118" s="43"/>
      <c r="F118" s="43"/>
      <c r="S118" s="61"/>
      <c r="T118" s="62"/>
      <c r="V118" s="62"/>
      <c r="W118" s="61"/>
    </row>
    <row r="119" spans="1:23" ht="12.75">
      <c r="A119" s="43"/>
      <c r="D119" s="43"/>
      <c r="E119" s="43"/>
      <c r="F119" s="43"/>
      <c r="S119" s="61"/>
      <c r="T119" s="62"/>
      <c r="V119" s="62"/>
      <c r="W119" s="6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Geeraert</dc:creator>
  <cp:keywords/>
  <dc:description/>
  <cp:lastModifiedBy>Naomi Geeraert</cp:lastModifiedBy>
  <dcterms:created xsi:type="dcterms:W3CDTF">2019-02-27T03:02:55Z</dcterms:created>
  <dcterms:modified xsi:type="dcterms:W3CDTF">2019-10-05T14:42:45Z</dcterms:modified>
  <cp:category/>
  <cp:version/>
  <cp:contentType/>
  <cp:contentStatus/>
</cp:coreProperties>
</file>